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0" windowWidth="20180" windowHeight="10520" tabRatio="293" activeTab="0"/>
  </bookViews>
  <sheets>
    <sheet name="化学工学" sheetId="1" r:id="rId1"/>
  </sheets>
  <definedNames>
    <definedName name="_xlnm.Print_Area" localSheetId="0">'化学工学'!$A$1:$J$115</definedName>
  </definedNames>
  <calcPr fullCalcOnLoad="1"/>
</workbook>
</file>

<file path=xl/sharedStrings.xml><?xml version="1.0" encoding="utf-8"?>
<sst xmlns="http://schemas.openxmlformats.org/spreadsheetml/2006/main" count="273" uniqueCount="149">
  <si>
    <t>科目外項目</t>
  </si>
  <si>
    <t>2年生</t>
  </si>
  <si>
    <t>環境レポート</t>
  </si>
  <si>
    <t>工場見学</t>
  </si>
  <si>
    <t>工場見学・講演会レポート</t>
  </si>
  <si>
    <t>3年生</t>
  </si>
  <si>
    <t>工場見学（全員参加のもの）</t>
  </si>
  <si>
    <t>工場見学レポート</t>
  </si>
  <si>
    <t>起業化戦略基礎</t>
  </si>
  <si>
    <t>　　知的財産権</t>
  </si>
  <si>
    <t>h ×</t>
  </si>
  <si>
    <t>★必修</t>
  </si>
  <si>
    <t>論文輪講の時間を集計していない場合は45 hとする</t>
  </si>
  <si>
    <t>JABEE達成目標</t>
  </si>
  <si>
    <t>JABEE達成目標</t>
  </si>
  <si>
    <t>全員が満たすべきもの</t>
  </si>
  <si>
    <t>人文社会・教育科学</t>
  </si>
  <si>
    <t>量的基準</t>
  </si>
  <si>
    <t>人文科学，社会科学等（語学教育を含む）</t>
  </si>
  <si>
    <t xml:space="preserve"> 時間以上</t>
  </si>
  <si>
    <t>自然科学，情報技術など</t>
  </si>
  <si>
    <t>（１）</t>
  </si>
  <si>
    <t>工学基礎</t>
  </si>
  <si>
    <t>（２）</t>
  </si>
  <si>
    <t>化学工学基礎</t>
  </si>
  <si>
    <t>（３）</t>
  </si>
  <si>
    <t>専門基礎</t>
  </si>
  <si>
    <t>（４）</t>
  </si>
  <si>
    <t>専門</t>
  </si>
  <si>
    <t>総学習時間</t>
  </si>
  <si>
    <t>指導教員の確認を受けて完了とする</t>
  </si>
  <si>
    <t>卒業従事時間の記録（卒業研究ノート）</t>
  </si>
  <si>
    <t>　プロセスシステム工学 II</t>
  </si>
  <si>
    <t>○□高分子化学 III</t>
  </si>
  <si>
    <t>○□有機化学</t>
  </si>
  <si>
    <t>○□無機化学</t>
  </si>
  <si>
    <t>○□分析化学</t>
  </si>
  <si>
    <t>○□計測化学 I</t>
  </si>
  <si>
    <t>科目名を記載してある科目の単位を取得したら「○」を選択する。</t>
  </si>
  <si>
    <t>★必修</t>
  </si>
  <si>
    <t>単位を取得した場合には○を選択する。</t>
  </si>
  <si>
    <t>★１０単位以上
（5科目以上）</t>
  </si>
  <si>
    <t>☆応用数理 B</t>
  </si>
  <si>
    <t>単位を取得した場合には○を選択する。</t>
  </si>
  <si>
    <r>
      <t>４科目以上</t>
    </r>
    <r>
      <rPr>
        <sz val="12"/>
        <rFont val="ヒラギノ角ゴ Pro W3"/>
        <family val="0"/>
      </rPr>
      <t xml:space="preserve">
★卒業要件
□３４単位以上</t>
    </r>
  </si>
  <si>
    <t>○□物理化学 I</t>
  </si>
  <si>
    <t>工学部
専門科目群</t>
  </si>
  <si>
    <t>工学部
専門科目群</t>
  </si>
  <si>
    <t>h ×</t>
  </si>
  <si>
    <t>●■論文輪講  I, II（合計の時間数）</t>
  </si>
  <si>
    <t>応用化学コースの（３）専門基礎科目（取得単位数合計）</t>
  </si>
  <si>
    <t>120時間以上</t>
  </si>
  <si>
    <t>１コマ×１５回の授業時間数＝２２．５時間</t>
  </si>
  <si>
    <t>学習時間総計</t>
  </si>
  <si>
    <t>1,800時間以上</t>
  </si>
  <si>
    <t>◎工学リテラシー入門</t>
  </si>
  <si>
    <t>◎　卒業研修，卒業研究</t>
  </si>
  <si>
    <t>専門科目</t>
  </si>
  <si>
    <t>60時間以上</t>
  </si>
  <si>
    <t>○□高分子化学概論</t>
  </si>
  <si>
    <t>○□無機工業化学</t>
  </si>
  <si>
    <t>★英語２単位、初修外国語２単位を含む８単位以上</t>
  </si>
  <si>
    <t>★必修</t>
  </si>
  <si>
    <t>★必修</t>
  </si>
  <si>
    <t>■化学工学実験</t>
  </si>
  <si>
    <t>専門（３）専門基礎</t>
  </si>
  <si>
    <t>専門（４）専門</t>
  </si>
  <si>
    <t>従事時間数</t>
  </si>
  <si>
    <t>250時間以上</t>
  </si>
  <si>
    <t>医歯学</t>
  </si>
  <si>
    <t>★８単位以上</t>
  </si>
  <si>
    <t>（★卒業要件）</t>
  </si>
  <si>
    <t>★情報リテラシーと自然系共通専門基礎を8単位以上。自然科学を含めて１２単位以上</t>
  </si>
  <si>
    <t>新潟大学個性化科目</t>
  </si>
  <si>
    <t>在籍番号</t>
  </si>
  <si>
    <t>初修外国語（外国語ベーシック以外）</t>
  </si>
  <si>
    <t>取得単位数</t>
  </si>
  <si>
    <t>英語</t>
  </si>
  <si>
    <t>外国語ベーシック（講義）</t>
  </si>
  <si>
    <t>他学部の科目を取得した学生はJABEE担当教員に連絡し，指示を受けること</t>
  </si>
  <si>
    <t>JABEE達成度評価　化学工学コース</t>
  </si>
  <si>
    <t>■分離工学演習</t>
  </si>
  <si>
    <t>■反応工学演習</t>
  </si>
  <si>
    <t>■化学工学英語</t>
  </si>
  <si>
    <t>■プロセス工学演習</t>
  </si>
  <si>
    <t>■移動現象演習</t>
  </si>
  <si>
    <t>専門科目</t>
  </si>
  <si>
    <t>技術英語入門</t>
  </si>
  <si>
    <t>　　企業経営</t>
  </si>
  <si>
    <t>　　技術者倫理</t>
  </si>
  <si>
    <t>化学プロセス概論（単位取得あるいは倫理課題）</t>
  </si>
  <si>
    <t>学習経歴ファイル（１〜3年）</t>
  </si>
  <si>
    <t>○□物理化学 II</t>
  </si>
  <si>
    <t>○□拡散操作 I</t>
  </si>
  <si>
    <r>
      <t>３科目以上</t>
    </r>
    <r>
      <rPr>
        <sz val="12"/>
        <rFont val="ヒラギノ角ゴ Pro W3"/>
        <family val="0"/>
      </rPr>
      <t xml:space="preserve">
★卒業要件
○３４単位以上</t>
    </r>
  </si>
  <si>
    <t>15コマ2単位以外の科目は要相談</t>
  </si>
  <si>
    <t>工学部他学科専門科目
（取得単位数合計）</t>
  </si>
  <si>
    <t>□拡散操作 II</t>
  </si>
  <si>
    <t>□環境化学工学</t>
  </si>
  <si>
    <t>　拡散操作 III</t>
  </si>
  <si>
    <t>合計</t>
  </si>
  <si>
    <t>900時間以上</t>
  </si>
  <si>
    <t>学習時間</t>
  </si>
  <si>
    <t>小計</t>
  </si>
  <si>
    <t>○□計測化学 II</t>
  </si>
  <si>
    <t>○□高分子化学 I</t>
  </si>
  <si>
    <t>○□化学プロセス概論</t>
  </si>
  <si>
    <t>○□化学工学基礎</t>
  </si>
  <si>
    <t>○□反応工学 I</t>
  </si>
  <si>
    <t>○□高温高圧工学</t>
  </si>
  <si>
    <t>○□プロセスシステム工学 I</t>
  </si>
  <si>
    <t>○□移動論基礎</t>
  </si>
  <si>
    <t>□生物反応工学</t>
  </si>
  <si>
    <t>　生物化学工学</t>
  </si>
  <si>
    <t>　反応工学 II</t>
  </si>
  <si>
    <t>□伝熱工学</t>
  </si>
  <si>
    <t>□機械的分離工学</t>
  </si>
  <si>
    <t>　品質管理</t>
  </si>
  <si>
    <t>　工程解析</t>
  </si>
  <si>
    <t>工学部
専門科目群</t>
  </si>
  <si>
    <t>工学部
専門科目群</t>
  </si>
  <si>
    <t>人文科学、社会科学等（語学教育を含む）</t>
  </si>
  <si>
    <t>自然科学、情報技術</t>
  </si>
  <si>
    <t>専門（１）工学基礎</t>
  </si>
  <si>
    <t>□材料プロセス工学</t>
  </si>
  <si>
    <t>■化学実験</t>
  </si>
  <si>
    <t>■設計製図</t>
  </si>
  <si>
    <t>化学工学コース</t>
  </si>
  <si>
    <t>80時間以上</t>
  </si>
  <si>
    <t>専門（２）化学工学基礎</t>
  </si>
  <si>
    <t>★卒業要件　　
□３４単位以上
■１６単位
工学部専門科目
　６６単位以上</t>
  </si>
  <si>
    <t>●■論文輪講 I, II</t>
  </si>
  <si>
    <t>氏名</t>
  </si>
  <si>
    <t>大学学習法</t>
  </si>
  <si>
    <t>工学部専門基礎科目群</t>
  </si>
  <si>
    <t>留学生基本科目</t>
  </si>
  <si>
    <t>×</t>
  </si>
  <si>
    <t>＝</t>
  </si>
  <si>
    <t>☆基礎物理工学</t>
  </si>
  <si>
    <t>☆基礎有機化学</t>
  </si>
  <si>
    <t>☆基礎無機化学</t>
  </si>
  <si>
    <t>☆基礎物理化学</t>
  </si>
  <si>
    <t>　移動現象論</t>
  </si>
  <si>
    <t>　粉粒体工学</t>
  </si>
  <si>
    <t>情報リテラシー</t>
  </si>
  <si>
    <t>自然系共通専門基礎</t>
  </si>
  <si>
    <t>自然科学</t>
  </si>
  <si>
    <t>☆化学システム応用数理 II</t>
  </si>
  <si>
    <t>☆化学システム応用数理 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</si>
</sst>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name val="ヒラギノ角ゴ Pro W3"/>
      <family val="0"/>
    </font>
    <font>
      <sz val="10"/>
      <name val="ヒラギノ角ゴ Pro W3"/>
      <family val="0"/>
    </font>
    <font>
      <sz val="11"/>
      <name val="ヒラギノ角ゴ Pro W3"/>
      <family val="0"/>
    </font>
    <font>
      <sz val="10"/>
      <name val="Osaka"/>
      <family val="3"/>
    </font>
    <font>
      <sz val="18"/>
      <name val="ヒラギノ角ゴ Pro W3"/>
      <family val="0"/>
    </font>
    <font>
      <sz val="14"/>
      <name val="ヒラギノ角ゴ Pro W3"/>
      <family val="0"/>
    </font>
    <font>
      <sz val="12"/>
      <color indexed="9"/>
      <name val="ヒラギノ角ゴ Pro W3"/>
      <family val="0"/>
    </font>
    <font>
      <b/>
      <sz val="12"/>
      <name val="ヒラギノ角ゴ Pro W3"/>
      <family val="0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4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5" borderId="0" applyNumberFormat="0" applyBorder="0" applyAlignment="0" applyProtection="0"/>
    <xf numFmtId="0" fontId="24" fillId="2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9" fillId="16" borderId="0" applyNumberFormat="0" applyBorder="0" applyAlignment="0" applyProtection="0"/>
  </cellStyleXfs>
  <cellXfs count="17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8" xfId="0" applyFont="1" applyBorder="1" applyAlignment="1">
      <alignment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9" fillId="0" borderId="0" xfId="0" applyFont="1" applyBorder="1" applyAlignment="1">
      <alignment vertical="center" wrapText="1"/>
    </xf>
    <xf numFmtId="0" fontId="7" fillId="8" borderId="15" xfId="0" applyFont="1" applyFill="1" applyBorder="1" applyAlignment="1">
      <alignment/>
    </xf>
    <xf numFmtId="0" fontId="7" fillId="8" borderId="11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22" xfId="0" applyFont="1" applyFill="1" applyBorder="1" applyAlignment="1">
      <alignment horizontal="right"/>
    </xf>
    <xf numFmtId="0" fontId="7" fillId="3" borderId="10" xfId="0" applyFont="1" applyFill="1" applyBorder="1" applyAlignment="1">
      <alignment/>
    </xf>
    <xf numFmtId="0" fontId="7" fillId="8" borderId="23" xfId="0" applyFont="1" applyFill="1" applyBorder="1" applyAlignment="1">
      <alignment horizontal="right"/>
    </xf>
    <xf numFmtId="0" fontId="7" fillId="8" borderId="24" xfId="0" applyFont="1" applyFill="1" applyBorder="1" applyAlignment="1">
      <alignment/>
    </xf>
    <xf numFmtId="0" fontId="7" fillId="0" borderId="2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16" borderId="23" xfId="0" applyFont="1" applyFill="1" applyBorder="1" applyAlignment="1">
      <alignment horizontal="right"/>
    </xf>
    <xf numFmtId="0" fontId="7" fillId="16" borderId="24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7" fillId="3" borderId="2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17" borderId="23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5" borderId="24" xfId="0" applyFont="1" applyFill="1" applyBorder="1" applyAlignment="1">
      <alignment/>
    </xf>
    <xf numFmtId="0" fontId="7" fillId="15" borderId="23" xfId="0" applyFont="1" applyFill="1" applyBorder="1" applyAlignment="1">
      <alignment/>
    </xf>
    <xf numFmtId="0" fontId="7" fillId="0" borderId="2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8" borderId="27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8" borderId="1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7" fillId="8" borderId="10" xfId="0" applyFont="1" applyFill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49" fontId="7" fillId="0" borderId="34" xfId="0" applyNumberFormat="1" applyFont="1" applyBorder="1" applyAlignment="1">
      <alignment horizontal="right"/>
    </xf>
    <xf numFmtId="0" fontId="7" fillId="0" borderId="35" xfId="0" applyFont="1" applyBorder="1" applyAlignment="1">
      <alignment/>
    </xf>
    <xf numFmtId="49" fontId="7" fillId="0" borderId="36" xfId="0" applyNumberFormat="1" applyFont="1" applyBorder="1" applyAlignment="1">
      <alignment horizontal="right"/>
    </xf>
    <xf numFmtId="0" fontId="7" fillId="0" borderId="37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8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3" borderId="14" xfId="0" applyFont="1" applyFill="1" applyBorder="1" applyAlignment="1">
      <alignment horizontal="right"/>
    </xf>
    <xf numFmtId="0" fontId="7" fillId="8" borderId="26" xfId="0" applyFont="1" applyFill="1" applyBorder="1" applyAlignment="1">
      <alignment horizontal="right" vertical="center" wrapText="1"/>
    </xf>
    <xf numFmtId="0" fontId="9" fillId="16" borderId="39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vertical="center"/>
    </xf>
    <xf numFmtId="0" fontId="7" fillId="8" borderId="20" xfId="0" applyFont="1" applyFill="1" applyBorder="1" applyAlignment="1">
      <alignment horizontal="center" vertical="center"/>
    </xf>
    <xf numFmtId="0" fontId="7" fillId="18" borderId="22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7" fillId="18" borderId="14" xfId="0" applyFont="1" applyFill="1" applyBorder="1" applyAlignment="1">
      <alignment horizontal="right"/>
    </xf>
    <xf numFmtId="0" fontId="7" fillId="9" borderId="26" xfId="0" applyFont="1" applyFill="1" applyBorder="1" applyAlignment="1">
      <alignment horizontal="right"/>
    </xf>
    <xf numFmtId="0" fontId="7" fillId="17" borderId="26" xfId="0" applyFont="1" applyFill="1" applyBorder="1" applyAlignment="1">
      <alignment horizontal="right"/>
    </xf>
    <xf numFmtId="0" fontId="7" fillId="9" borderId="22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15" borderId="26" xfId="0" applyFont="1" applyFill="1" applyBorder="1" applyAlignment="1">
      <alignment horizontal="right"/>
    </xf>
    <xf numFmtId="0" fontId="7" fillId="8" borderId="23" xfId="0" applyFont="1" applyFill="1" applyBorder="1" applyAlignment="1">
      <alignment/>
    </xf>
    <xf numFmtId="0" fontId="7" fillId="8" borderId="26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8" borderId="40" xfId="0" applyFont="1" applyFill="1" applyBorder="1" applyAlignment="1">
      <alignment/>
    </xf>
    <xf numFmtId="0" fontId="13" fillId="0" borderId="0" xfId="0" applyFont="1" applyAlignment="1">
      <alignment/>
    </xf>
    <xf numFmtId="0" fontId="7" fillId="8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3" borderId="0" xfId="0" applyFont="1" applyFill="1" applyBorder="1" applyAlignment="1">
      <alignment/>
    </xf>
    <xf numFmtId="0" fontId="8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8" borderId="42" xfId="0" applyFont="1" applyFill="1" applyBorder="1" applyAlignment="1">
      <alignment vertical="center" wrapText="1"/>
    </xf>
    <xf numFmtId="0" fontId="0" fillId="8" borderId="43" xfId="0" applyFill="1" applyBorder="1" applyAlignment="1">
      <alignment vertical="center" wrapText="1"/>
    </xf>
    <xf numFmtId="0" fontId="0" fillId="8" borderId="44" xfId="0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4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15" borderId="23" xfId="0" applyFont="1" applyFill="1" applyBorder="1" applyAlignment="1">
      <alignment/>
    </xf>
    <xf numFmtId="0" fontId="7" fillId="15" borderId="24" xfId="0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33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47" xfId="0" applyFont="1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16" borderId="42" xfId="0" applyFont="1" applyFill="1" applyBorder="1" applyAlignment="1">
      <alignment vertical="center" wrapText="1"/>
    </xf>
    <xf numFmtId="0" fontId="0" fillId="16" borderId="43" xfId="0" applyFill="1" applyBorder="1" applyAlignment="1">
      <alignment vertical="center" wrapText="1"/>
    </xf>
    <xf numFmtId="0" fontId="0" fillId="16" borderId="44" xfId="0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7" fillId="17" borderId="42" xfId="0" applyFont="1" applyFill="1" applyBorder="1" applyAlignment="1">
      <alignment vertical="center" wrapText="1"/>
    </xf>
    <xf numFmtId="0" fontId="0" fillId="17" borderId="44" xfId="0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9" borderId="42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1" fillId="18" borderId="0" xfId="0" applyFont="1" applyFill="1" applyAlignment="1">
      <alignment horizontal="center"/>
    </xf>
    <xf numFmtId="0" fontId="7" fillId="0" borderId="2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 vertical="top"/>
    </xf>
    <xf numFmtId="0" fontId="7" fillId="0" borderId="15" xfId="0" applyFont="1" applyBorder="1" applyAlignment="1">
      <alignment/>
    </xf>
    <xf numFmtId="0" fontId="7" fillId="18" borderId="4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3" borderId="42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33" xfId="0" applyFont="1" applyBorder="1" applyAlignment="1">
      <alignment vertical="top"/>
    </xf>
    <xf numFmtId="0" fontId="0" fillId="0" borderId="33" xfId="0" applyBorder="1" applyAlignment="1">
      <alignment/>
    </xf>
    <xf numFmtId="0" fontId="7" fillId="0" borderId="47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0" fontId="7" fillId="0" borderId="44" xfId="0" applyFont="1" applyBorder="1" applyAlignment="1">
      <alignment vertical="top"/>
    </xf>
    <xf numFmtId="0" fontId="7" fillId="0" borderId="4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3" xfId="0" applyBorder="1" applyAlignment="1">
      <alignment wrapText="1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53" xfId="0" applyFont="1" applyBorder="1" applyAlignment="1">
      <alignment/>
    </xf>
    <xf numFmtId="0" fontId="7" fillId="3" borderId="15" xfId="0" applyFont="1" applyFill="1" applyBorder="1" applyAlignment="1">
      <alignment vertical="center"/>
    </xf>
    <xf numFmtId="0" fontId="7" fillId="15" borderId="0" xfId="0" applyFont="1" applyFill="1" applyAlignment="1">
      <alignment/>
    </xf>
    <xf numFmtId="0" fontId="7" fillId="15" borderId="0" xfId="0" applyFont="1" applyFill="1" applyAlignment="1">
      <alignment shrinkToFi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C14">
      <selection activeCell="G19" sqref="G19:J19"/>
    </sheetView>
  </sheetViews>
  <sheetFormatPr defaultColWidth="12.796875" defaultRowHeight="15"/>
  <cols>
    <col min="1" max="1" width="8" style="0" customWidth="1"/>
    <col min="2" max="2" width="8.09765625" style="0" customWidth="1"/>
    <col min="3" max="3" width="18.8984375" style="0" customWidth="1"/>
    <col min="4" max="4" width="5.09765625" style="0" customWidth="1"/>
    <col min="5" max="5" width="8.3984375" style="0" customWidth="1"/>
    <col min="6" max="6" width="2.69921875" style="0" customWidth="1"/>
    <col min="7" max="7" width="5.19921875" style="0" customWidth="1"/>
    <col min="8" max="8" width="2.3984375" style="0" customWidth="1"/>
    <col min="9" max="9" width="6.5" style="0" customWidth="1"/>
    <col min="10" max="10" width="11.69921875" style="0" customWidth="1"/>
  </cols>
  <sheetData>
    <row r="1" spans="1:20" ht="27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.75" thickBot="1">
      <c r="A3" s="1"/>
      <c r="B3" s="45" t="s">
        <v>74</v>
      </c>
      <c r="C3" s="87"/>
      <c r="D3" s="1"/>
      <c r="E3" s="168" t="str">
        <f>IF(J7*J8*J9*J10*J11*J13*J14*J15*J16*J17*J18*J20*J21*J22*J23*J24*J25*J26*J27=1,"完了","未達成")</f>
        <v>未達成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5" thickBot="1">
      <c r="A4" s="1"/>
      <c r="B4" s="1"/>
      <c r="C4" s="1"/>
      <c r="D4" s="1"/>
      <c r="E4" s="16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thickBot="1">
      <c r="A5" s="1"/>
      <c r="B5" s="45" t="s">
        <v>132</v>
      </c>
      <c r="C5" s="87"/>
      <c r="D5" s="1"/>
      <c r="E5" s="17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>
      <c r="A7" s="115" t="s">
        <v>0</v>
      </c>
      <c r="B7" s="146" t="s">
        <v>1</v>
      </c>
      <c r="C7" s="46" t="s">
        <v>2</v>
      </c>
      <c r="D7" s="46"/>
      <c r="E7" s="47"/>
      <c r="F7" s="16"/>
      <c r="G7" s="1"/>
      <c r="H7" s="1"/>
      <c r="I7" s="1"/>
      <c r="J7" s="88">
        <f>IF(E7&lt;&gt;"提出",0,1)</f>
        <v>0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.75">
      <c r="A8" s="116"/>
      <c r="B8" s="147"/>
      <c r="C8" s="48" t="s">
        <v>3</v>
      </c>
      <c r="D8" s="48"/>
      <c r="E8" s="49"/>
      <c r="F8" s="5"/>
      <c r="G8" s="1"/>
      <c r="H8" s="1"/>
      <c r="I8" s="1"/>
      <c r="J8" s="88">
        <f>IF(E8&lt;&gt;"参加",0,1)</f>
        <v>0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>
      <c r="A9" s="116"/>
      <c r="B9" s="148"/>
      <c r="C9" s="4" t="s">
        <v>4</v>
      </c>
      <c r="D9" s="4"/>
      <c r="E9" s="50"/>
      <c r="F9" s="51"/>
      <c r="G9" s="1"/>
      <c r="H9" s="1"/>
      <c r="I9" s="1"/>
      <c r="J9" s="88">
        <f>IF(E9&lt;&gt;"提出",0,1)</f>
        <v>0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>
      <c r="A10" s="116"/>
      <c r="B10" s="112" t="s">
        <v>5</v>
      </c>
      <c r="C10" s="149" t="s">
        <v>6</v>
      </c>
      <c r="D10" s="149"/>
      <c r="E10" s="49"/>
      <c r="F10" s="52"/>
      <c r="G10" s="1"/>
      <c r="H10" s="1"/>
      <c r="I10" s="1"/>
      <c r="J10" s="88">
        <f>IF(E10&lt;&gt;"参加",0,1)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>
      <c r="A11" s="116"/>
      <c r="B11" s="113"/>
      <c r="C11" s="48" t="s">
        <v>7</v>
      </c>
      <c r="D11" s="48"/>
      <c r="E11" s="49"/>
      <c r="F11" s="5"/>
      <c r="G11" s="1"/>
      <c r="H11" s="1"/>
      <c r="I11" s="1"/>
      <c r="J11" s="88">
        <f>IF(E11&lt;&gt;"提出",0,1)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>
      <c r="A12" s="116"/>
      <c r="B12" s="113"/>
      <c r="C12" s="1" t="s">
        <v>8</v>
      </c>
      <c r="D12" s="1"/>
      <c r="E12" s="25"/>
      <c r="F12" s="5"/>
      <c r="G12" s="1"/>
      <c r="H12" s="1"/>
      <c r="I12" s="1"/>
      <c r="J12" s="88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.75">
      <c r="A13" s="116"/>
      <c r="B13" s="113"/>
      <c r="C13" s="15" t="s">
        <v>9</v>
      </c>
      <c r="D13" s="1"/>
      <c r="E13" s="66"/>
      <c r="F13" s="5"/>
      <c r="G13" s="1"/>
      <c r="H13" s="1"/>
      <c r="I13" s="1"/>
      <c r="J13" s="88">
        <f>IF(E13&lt;&gt;"合格",0,1)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.75">
      <c r="A14" s="116"/>
      <c r="B14" s="113"/>
      <c r="C14" s="15" t="s">
        <v>88</v>
      </c>
      <c r="D14" s="1"/>
      <c r="E14" s="66"/>
      <c r="F14" s="5"/>
      <c r="G14" s="1"/>
      <c r="H14" s="1"/>
      <c r="I14" s="1"/>
      <c r="J14" s="88">
        <f>IF(E14&lt;&gt;"合格",0,1)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>
      <c r="A15" s="116"/>
      <c r="B15" s="114"/>
      <c r="C15" s="53" t="s">
        <v>89</v>
      </c>
      <c r="D15" s="4"/>
      <c r="E15" s="50"/>
      <c r="F15" s="51"/>
      <c r="G15" s="1"/>
      <c r="H15" s="1"/>
      <c r="I15" s="1"/>
      <c r="J15" s="88">
        <f>IF(E15&lt;&gt;"合格",0,1)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>
      <c r="A16" s="116"/>
      <c r="B16" s="150" t="s">
        <v>90</v>
      </c>
      <c r="C16" s="150"/>
      <c r="D16" s="150"/>
      <c r="E16" s="49"/>
      <c r="F16" s="54"/>
      <c r="G16" s="1"/>
      <c r="H16" s="1"/>
      <c r="I16" s="1"/>
      <c r="J16" s="88">
        <f>IF(E16&lt;&gt;"合格",0,1)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>
      <c r="A17" s="116"/>
      <c r="B17" s="149" t="s">
        <v>91</v>
      </c>
      <c r="C17" s="149"/>
      <c r="D17" s="48"/>
      <c r="E17" s="49"/>
      <c r="F17" s="54"/>
      <c r="G17" s="165" t="s">
        <v>30</v>
      </c>
      <c r="H17" s="166"/>
      <c r="I17" s="166"/>
      <c r="J17" s="88">
        <f>IF(E17&lt;&gt;"完了",0,1)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5" thickBot="1">
      <c r="A18" s="117"/>
      <c r="B18" s="151" t="s">
        <v>31</v>
      </c>
      <c r="C18" s="151"/>
      <c r="D18" s="151"/>
      <c r="E18" s="55"/>
      <c r="F18" s="7"/>
      <c r="G18" s="167"/>
      <c r="H18" s="166"/>
      <c r="I18" s="166"/>
      <c r="J18" s="88">
        <f>IF(E18&lt;&gt;"完了",0,1)</f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5" thickBot="1">
      <c r="A19" s="1"/>
      <c r="B19" s="1"/>
      <c r="C19" s="1"/>
      <c r="D19" s="1"/>
      <c r="E19" s="1"/>
      <c r="F19" s="1"/>
      <c r="G19" s="175" t="s">
        <v>13</v>
      </c>
      <c r="H19" s="175"/>
      <c r="I19" s="175"/>
      <c r="J19" s="176" t="s">
        <v>15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.75">
      <c r="A20" s="162" t="s">
        <v>17</v>
      </c>
      <c r="B20" s="171" t="s">
        <v>18</v>
      </c>
      <c r="C20" s="172"/>
      <c r="D20" s="172"/>
      <c r="E20" s="56">
        <f>I44</f>
        <v>0</v>
      </c>
      <c r="F20" s="16"/>
      <c r="G20" s="1">
        <v>250</v>
      </c>
      <c r="H20" s="111" t="s">
        <v>19</v>
      </c>
      <c r="I20" s="111"/>
      <c r="J20" s="88">
        <f aca="true" t="shared" si="0" ref="J20:J27">IF(E20&gt;G20,1,0)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.75">
      <c r="A21" s="163"/>
      <c r="B21" s="173" t="s">
        <v>20</v>
      </c>
      <c r="C21" s="149"/>
      <c r="D21" s="48"/>
      <c r="E21" s="57">
        <f>I59</f>
        <v>0</v>
      </c>
      <c r="F21" s="5"/>
      <c r="G21" s="1">
        <v>250</v>
      </c>
      <c r="H21" s="111" t="s">
        <v>19</v>
      </c>
      <c r="I21" s="111"/>
      <c r="J21" s="88">
        <f t="shared" si="0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>
      <c r="A22" s="163"/>
      <c r="B22" s="58" t="s">
        <v>57</v>
      </c>
      <c r="C22" s="59"/>
      <c r="D22" s="48" t="s">
        <v>103</v>
      </c>
      <c r="E22" s="57">
        <f>SUM(E23:E26)</f>
        <v>0</v>
      </c>
      <c r="F22" s="5"/>
      <c r="G22" s="1">
        <v>900</v>
      </c>
      <c r="H22" s="111" t="s">
        <v>19</v>
      </c>
      <c r="I22" s="111"/>
      <c r="J22" s="88">
        <f t="shared" si="0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>
      <c r="A23" s="163"/>
      <c r="B23" s="60" t="s">
        <v>21</v>
      </c>
      <c r="C23" s="1" t="s">
        <v>22</v>
      </c>
      <c r="D23" s="1"/>
      <c r="E23" s="61">
        <f>I75</f>
        <v>0</v>
      </c>
      <c r="F23" s="5"/>
      <c r="G23" s="1">
        <v>120</v>
      </c>
      <c r="H23" s="111" t="s">
        <v>19</v>
      </c>
      <c r="I23" s="111"/>
      <c r="J23" s="88">
        <f t="shared" si="0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>
      <c r="A24" s="163"/>
      <c r="B24" s="60" t="s">
        <v>23</v>
      </c>
      <c r="C24" s="1" t="s">
        <v>24</v>
      </c>
      <c r="D24" s="1"/>
      <c r="E24" s="61">
        <f>I85</f>
        <v>0</v>
      </c>
      <c r="F24" s="5"/>
      <c r="G24" s="1">
        <v>60</v>
      </c>
      <c r="H24" s="111" t="s">
        <v>19</v>
      </c>
      <c r="I24" s="111"/>
      <c r="J24" s="88">
        <f t="shared" si="0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.75">
      <c r="A25" s="163"/>
      <c r="B25" s="60" t="s">
        <v>25</v>
      </c>
      <c r="C25" s="1" t="s">
        <v>26</v>
      </c>
      <c r="D25" s="1"/>
      <c r="E25" s="61">
        <f>I108</f>
        <v>0</v>
      </c>
      <c r="F25" s="5"/>
      <c r="G25" s="1">
        <v>120</v>
      </c>
      <c r="H25" s="111" t="s">
        <v>19</v>
      </c>
      <c r="I25" s="111"/>
      <c r="J25" s="88">
        <f t="shared" si="0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.75">
      <c r="A26" s="163"/>
      <c r="B26" s="62" t="s">
        <v>27</v>
      </c>
      <c r="C26" s="4" t="s">
        <v>28</v>
      </c>
      <c r="D26" s="4"/>
      <c r="E26" s="63">
        <f>I113</f>
        <v>0</v>
      </c>
      <c r="F26" s="5"/>
      <c r="G26" s="1">
        <v>80</v>
      </c>
      <c r="H26" s="111" t="s">
        <v>19</v>
      </c>
      <c r="I26" s="111"/>
      <c r="J26" s="88">
        <f t="shared" si="0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5" thickBot="1">
      <c r="A27" s="164"/>
      <c r="B27" s="64" t="s">
        <v>29</v>
      </c>
      <c r="C27" s="2"/>
      <c r="D27" s="2"/>
      <c r="E27" s="2">
        <f>SUM(E20:E22)</f>
        <v>0</v>
      </c>
      <c r="F27" s="7"/>
      <c r="G27" s="1">
        <v>1800</v>
      </c>
      <c r="H27" s="111" t="s">
        <v>19</v>
      </c>
      <c r="I27" s="111"/>
      <c r="J27" s="88">
        <f t="shared" si="0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.75">
      <c r="A28" s="1"/>
      <c r="B28" s="6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.75">
      <c r="A29" s="1"/>
      <c r="B29" s="65"/>
      <c r="C29" s="111" t="s">
        <v>79</v>
      </c>
      <c r="D29" s="111"/>
      <c r="E29" s="111"/>
      <c r="F29" s="111"/>
      <c r="G29" s="111"/>
      <c r="H29" s="111"/>
      <c r="I29" s="111"/>
      <c r="J29" s="11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10" ht="18">
      <c r="A32" t="s">
        <v>52</v>
      </c>
      <c r="J32" t="s">
        <v>71</v>
      </c>
    </row>
    <row r="33" ht="18.75" thickBot="1">
      <c r="C33" t="s">
        <v>38</v>
      </c>
    </row>
    <row r="34" spans="1:10" ht="19.5" thickBot="1">
      <c r="A34" s="109" t="s">
        <v>127</v>
      </c>
      <c r="B34" s="110"/>
      <c r="C34" s="10"/>
      <c r="D34" s="10"/>
      <c r="E34" s="10" t="s">
        <v>76</v>
      </c>
      <c r="F34" s="10"/>
      <c r="G34" s="10"/>
      <c r="H34" s="10"/>
      <c r="I34" s="10" t="s">
        <v>102</v>
      </c>
      <c r="J34" s="11" t="s">
        <v>14</v>
      </c>
    </row>
    <row r="35" spans="1:10" ht="19.5" thickTop="1">
      <c r="A35" s="156" t="s">
        <v>121</v>
      </c>
      <c r="B35" s="159" t="s">
        <v>16</v>
      </c>
      <c r="C35" s="159"/>
      <c r="D35" s="6"/>
      <c r="E35" s="89"/>
      <c r="F35" s="6" t="s">
        <v>136</v>
      </c>
      <c r="G35" s="6">
        <v>11.25</v>
      </c>
      <c r="H35" s="6" t="s">
        <v>137</v>
      </c>
      <c r="I35" s="6">
        <f>E35*G35</f>
        <v>0</v>
      </c>
      <c r="J35" s="102" t="s">
        <v>70</v>
      </c>
    </row>
    <row r="36" spans="1:10" ht="18.75">
      <c r="A36" s="142"/>
      <c r="B36" s="118" t="s">
        <v>73</v>
      </c>
      <c r="C36" s="118"/>
      <c r="D36" s="4"/>
      <c r="E36" s="23"/>
      <c r="F36" s="4" t="s">
        <v>136</v>
      </c>
      <c r="G36" s="4">
        <v>11.25</v>
      </c>
      <c r="H36" s="4" t="s">
        <v>137</v>
      </c>
      <c r="I36" s="4">
        <f>E36*G36</f>
        <v>0</v>
      </c>
      <c r="J36" s="103"/>
    </row>
    <row r="37" spans="1:10" ht="19.5" customHeight="1">
      <c r="A37" s="142"/>
      <c r="B37" s="148" t="s">
        <v>135</v>
      </c>
      <c r="C37" s="125"/>
      <c r="D37" s="4"/>
      <c r="E37" s="23"/>
      <c r="F37" s="4" t="s">
        <v>136</v>
      </c>
      <c r="G37" s="4">
        <v>11.25</v>
      </c>
      <c r="H37" s="4" t="s">
        <v>137</v>
      </c>
      <c r="I37" s="4">
        <f>E37*G37</f>
        <v>0</v>
      </c>
      <c r="J37" s="26"/>
    </row>
    <row r="38" spans="1:10" ht="18.75">
      <c r="A38" s="142"/>
      <c r="B38" s="160" t="s">
        <v>77</v>
      </c>
      <c r="C38" s="161"/>
      <c r="D38" s="1"/>
      <c r="E38" s="17"/>
      <c r="F38" s="1" t="s">
        <v>136</v>
      </c>
      <c r="G38" s="1">
        <v>22.5</v>
      </c>
      <c r="H38" s="1" t="s">
        <v>137</v>
      </c>
      <c r="I38" s="1">
        <f>E38*G38</f>
        <v>0</v>
      </c>
      <c r="J38" s="129" t="s">
        <v>61</v>
      </c>
    </row>
    <row r="39" spans="1:10" ht="18.75">
      <c r="A39" s="142"/>
      <c r="B39" s="119" t="s">
        <v>78</v>
      </c>
      <c r="C39" s="105"/>
      <c r="D39" s="1"/>
      <c r="E39" s="17"/>
      <c r="F39" s="1" t="s">
        <v>136</v>
      </c>
      <c r="G39" s="1">
        <v>11.25</v>
      </c>
      <c r="H39" s="1" t="s">
        <v>137</v>
      </c>
      <c r="I39" s="1">
        <f>E39*G39</f>
        <v>0</v>
      </c>
      <c r="J39" s="129"/>
    </row>
    <row r="40" spans="1:10" ht="18.75">
      <c r="A40" s="142"/>
      <c r="B40" s="128" t="s">
        <v>75</v>
      </c>
      <c r="C40" s="125"/>
      <c r="D40" s="4"/>
      <c r="E40" s="18"/>
      <c r="F40" s="4" t="s">
        <v>136</v>
      </c>
      <c r="G40" s="4">
        <v>22.5</v>
      </c>
      <c r="H40" s="4" t="s">
        <v>137</v>
      </c>
      <c r="I40" s="4">
        <f>E40*G40</f>
        <v>0</v>
      </c>
      <c r="J40" s="130"/>
    </row>
    <row r="41" spans="1:10" ht="18.75">
      <c r="A41" s="142"/>
      <c r="B41" s="1" t="s">
        <v>86</v>
      </c>
      <c r="C41" s="1" t="s">
        <v>87</v>
      </c>
      <c r="D41" s="1"/>
      <c r="E41" s="50"/>
      <c r="F41" s="1"/>
      <c r="G41" s="1">
        <v>22.5</v>
      </c>
      <c r="H41" s="1" t="s">
        <v>137</v>
      </c>
      <c r="I41" s="1">
        <f>IF(E41="○",G41,"")</f>
      </c>
      <c r="J41" s="92"/>
    </row>
    <row r="42" spans="1:10" ht="18.75">
      <c r="A42" s="142"/>
      <c r="B42" s="67" t="s">
        <v>57</v>
      </c>
      <c r="C42" s="1" t="s">
        <v>83</v>
      </c>
      <c r="D42" s="1"/>
      <c r="E42" s="50"/>
      <c r="F42" s="1"/>
      <c r="G42" s="1">
        <v>22.5</v>
      </c>
      <c r="H42" s="1" t="s">
        <v>137</v>
      </c>
      <c r="I42" s="1">
        <f>IF(E42="○",G42,"")</f>
      </c>
      <c r="J42" s="5" t="s">
        <v>39</v>
      </c>
    </row>
    <row r="43" spans="1:10" ht="19.5" thickBot="1">
      <c r="A43" s="153"/>
      <c r="B43" s="8" t="s">
        <v>57</v>
      </c>
      <c r="C43" s="9" t="s">
        <v>49</v>
      </c>
      <c r="D43" s="9"/>
      <c r="E43" s="174"/>
      <c r="F43" s="9" t="s">
        <v>10</v>
      </c>
      <c r="G43" s="9">
        <v>0.35</v>
      </c>
      <c r="H43" s="9" t="s">
        <v>137</v>
      </c>
      <c r="I43" s="9">
        <f>E43*G43</f>
        <v>0</v>
      </c>
      <c r="J43" s="68" t="s">
        <v>11</v>
      </c>
    </row>
    <row r="44" spans="1:10" ht="19.5" thickBot="1">
      <c r="A44" s="1"/>
      <c r="B44" s="1"/>
      <c r="C44" s="1" t="s">
        <v>12</v>
      </c>
      <c r="D44" s="1"/>
      <c r="E44" s="1"/>
      <c r="F44" s="1"/>
      <c r="G44" s="28" t="s">
        <v>103</v>
      </c>
      <c r="H44" s="29"/>
      <c r="I44" s="29">
        <f>SUM(I35:I43)</f>
        <v>0</v>
      </c>
      <c r="J44" s="69" t="s">
        <v>68</v>
      </c>
    </row>
    <row r="45" spans="1:10" ht="19.5" customHeight="1" thickBot="1">
      <c r="A45" s="1"/>
      <c r="B45" s="1"/>
      <c r="C45" s="1"/>
      <c r="D45" s="1"/>
      <c r="E45" s="1"/>
      <c r="F45" s="1"/>
      <c r="G45" s="15"/>
      <c r="H45" s="1"/>
      <c r="I45" s="1"/>
      <c r="J45" s="1"/>
    </row>
    <row r="46" spans="1:10" ht="19.5" thickBot="1">
      <c r="A46" s="109" t="s">
        <v>127</v>
      </c>
      <c r="B46" s="110"/>
      <c r="C46" s="10"/>
      <c r="D46" s="10"/>
      <c r="E46" s="10" t="s">
        <v>76</v>
      </c>
      <c r="F46" s="10"/>
      <c r="G46" s="10"/>
      <c r="H46" s="10"/>
      <c r="I46" s="10" t="s">
        <v>102</v>
      </c>
      <c r="J46" s="11" t="s">
        <v>14</v>
      </c>
    </row>
    <row r="47" spans="1:10" ht="19.5" thickTop="1">
      <c r="A47" s="98" t="s">
        <v>122</v>
      </c>
      <c r="B47" s="24" t="s">
        <v>133</v>
      </c>
      <c r="C47" s="24" t="s">
        <v>55</v>
      </c>
      <c r="D47" s="24"/>
      <c r="E47" s="50"/>
      <c r="F47" s="24"/>
      <c r="G47" s="24">
        <v>22.5</v>
      </c>
      <c r="H47" s="24" t="s">
        <v>137</v>
      </c>
      <c r="I47" s="24">
        <f>IF(E47="○",G47,"")</f>
      </c>
      <c r="J47" s="16" t="s">
        <v>63</v>
      </c>
    </row>
    <row r="48" spans="1:10" ht="18.75">
      <c r="A48" s="99"/>
      <c r="B48" s="119" t="s">
        <v>144</v>
      </c>
      <c r="C48" s="105"/>
      <c r="D48" s="1"/>
      <c r="E48" s="23"/>
      <c r="F48" s="1" t="s">
        <v>136</v>
      </c>
      <c r="G48" s="1">
        <v>11.25</v>
      </c>
      <c r="H48" s="1" t="s">
        <v>137</v>
      </c>
      <c r="I48" s="1">
        <f>E48*G48</f>
        <v>0</v>
      </c>
      <c r="J48" s="133" t="s">
        <v>72</v>
      </c>
    </row>
    <row r="49" spans="1:10" ht="18.75">
      <c r="A49" s="99"/>
      <c r="B49" s="119" t="s">
        <v>145</v>
      </c>
      <c r="C49" s="105"/>
      <c r="D49" s="1"/>
      <c r="E49" s="17"/>
      <c r="F49" s="14" t="s">
        <v>136</v>
      </c>
      <c r="G49" s="14">
        <v>11.25</v>
      </c>
      <c r="H49" s="14" t="s">
        <v>137</v>
      </c>
      <c r="I49" s="1">
        <f>E49*G49</f>
        <v>0</v>
      </c>
      <c r="J49" s="134"/>
    </row>
    <row r="50" spans="1:10" ht="18.75">
      <c r="A50" s="99"/>
      <c r="B50" s="118" t="s">
        <v>146</v>
      </c>
      <c r="C50" s="118"/>
      <c r="D50" s="4"/>
      <c r="E50" s="17"/>
      <c r="F50" s="4" t="s">
        <v>136</v>
      </c>
      <c r="G50" s="4">
        <v>11.25</v>
      </c>
      <c r="H50" s="4" t="s">
        <v>137</v>
      </c>
      <c r="I50" s="4">
        <f>E50*G50</f>
        <v>0</v>
      </c>
      <c r="J50" s="135"/>
    </row>
    <row r="51" spans="1:10" ht="18.75">
      <c r="A51" s="99"/>
      <c r="B51" s="4" t="s">
        <v>69</v>
      </c>
      <c r="C51" s="4"/>
      <c r="D51" s="4"/>
      <c r="E51" s="17"/>
      <c r="F51" s="4" t="s">
        <v>136</v>
      </c>
      <c r="G51" s="4">
        <v>11.25</v>
      </c>
      <c r="H51" s="4" t="s">
        <v>137</v>
      </c>
      <c r="I51" s="4">
        <f>E51*G51</f>
        <v>0</v>
      </c>
      <c r="J51" s="26"/>
    </row>
    <row r="52" spans="1:10" ht="18.75">
      <c r="A52" s="99"/>
      <c r="B52" s="101" t="s">
        <v>134</v>
      </c>
      <c r="C52" s="1" t="s">
        <v>148</v>
      </c>
      <c r="D52" s="157" t="s">
        <v>40</v>
      </c>
      <c r="E52" s="49"/>
      <c r="F52" s="59"/>
      <c r="G52" s="59">
        <v>22.5</v>
      </c>
      <c r="H52" s="59" t="s">
        <v>137</v>
      </c>
      <c r="I52" s="59">
        <f aca="true" t="shared" si="1" ref="I52:I58">IF(E52="○",G52,"")</f>
      </c>
      <c r="J52" s="144" t="s">
        <v>41</v>
      </c>
    </row>
    <row r="53" spans="1:10" ht="18.75">
      <c r="A53" s="99"/>
      <c r="B53" s="94"/>
      <c r="C53" s="1" t="s">
        <v>147</v>
      </c>
      <c r="D53" s="158"/>
      <c r="E53" s="50"/>
      <c r="F53" s="25"/>
      <c r="G53" s="25">
        <v>22.5</v>
      </c>
      <c r="H53" s="25" t="s">
        <v>137</v>
      </c>
      <c r="I53" s="25">
        <f t="shared" si="1"/>
      </c>
      <c r="J53" s="97"/>
    </row>
    <row r="54" spans="1:10" ht="18.75">
      <c r="A54" s="99"/>
      <c r="B54" s="94"/>
      <c r="C54" s="4" t="s">
        <v>42</v>
      </c>
      <c r="D54" s="158"/>
      <c r="E54" s="50"/>
      <c r="F54" s="25"/>
      <c r="G54" s="25">
        <v>22.5</v>
      </c>
      <c r="H54" s="25" t="s">
        <v>137</v>
      </c>
      <c r="I54" s="4">
        <f t="shared" si="1"/>
      </c>
      <c r="J54" s="97"/>
    </row>
    <row r="55" spans="1:10" ht="18.75">
      <c r="A55" s="99"/>
      <c r="B55" s="94"/>
      <c r="C55" s="4" t="s">
        <v>138</v>
      </c>
      <c r="D55" s="158"/>
      <c r="E55" s="50"/>
      <c r="F55" s="25"/>
      <c r="G55" s="25">
        <v>22.5</v>
      </c>
      <c r="H55" s="25" t="s">
        <v>137</v>
      </c>
      <c r="I55" s="4">
        <f t="shared" si="1"/>
      </c>
      <c r="J55" s="97"/>
    </row>
    <row r="56" spans="1:10" ht="18.75">
      <c r="A56" s="99"/>
      <c r="B56" s="94"/>
      <c r="C56" s="1" t="s">
        <v>139</v>
      </c>
      <c r="D56" s="158"/>
      <c r="E56" s="50"/>
      <c r="F56" s="25"/>
      <c r="G56" s="25">
        <v>22.5</v>
      </c>
      <c r="H56" s="25" t="s">
        <v>137</v>
      </c>
      <c r="I56" s="25">
        <f t="shared" si="1"/>
      </c>
      <c r="J56" s="97"/>
    </row>
    <row r="57" spans="1:10" ht="18.75">
      <c r="A57" s="99"/>
      <c r="B57" s="94"/>
      <c r="C57" s="1" t="s">
        <v>140</v>
      </c>
      <c r="D57" s="158"/>
      <c r="E57" s="50"/>
      <c r="F57" s="25"/>
      <c r="G57" s="25">
        <v>22.5</v>
      </c>
      <c r="H57" s="25" t="s">
        <v>137</v>
      </c>
      <c r="I57" s="25">
        <f t="shared" si="1"/>
      </c>
      <c r="J57" s="97"/>
    </row>
    <row r="58" spans="1:10" ht="19.5" thickBot="1">
      <c r="A58" s="100"/>
      <c r="B58" s="95"/>
      <c r="C58" s="2" t="s">
        <v>141</v>
      </c>
      <c r="D58" s="126"/>
      <c r="E58" s="55"/>
      <c r="F58" s="2"/>
      <c r="G58" s="2">
        <v>22.5</v>
      </c>
      <c r="H58" s="2" t="s">
        <v>137</v>
      </c>
      <c r="I58" s="2">
        <f t="shared" si="1"/>
      </c>
      <c r="J58" s="93"/>
    </row>
    <row r="59" spans="1:10" ht="19.5" thickBot="1">
      <c r="A59" s="1"/>
      <c r="B59" s="3"/>
      <c r="C59" s="1"/>
      <c r="D59" s="1"/>
      <c r="E59" s="1"/>
      <c r="F59" s="1"/>
      <c r="G59" s="30" t="s">
        <v>103</v>
      </c>
      <c r="H59" s="31"/>
      <c r="I59" s="31">
        <f>SUM(I47:I58)</f>
        <v>0</v>
      </c>
      <c r="J59" s="70" t="s">
        <v>68</v>
      </c>
    </row>
    <row r="60" spans="1:10" ht="19.5" customHeight="1" thickBot="1">
      <c r="A60" s="1"/>
      <c r="B60" s="3"/>
      <c r="C60" s="1"/>
      <c r="D60" s="1"/>
      <c r="E60" s="1"/>
      <c r="F60" s="1"/>
      <c r="G60" s="15"/>
      <c r="H60" s="1"/>
      <c r="I60" s="1"/>
      <c r="J60" s="3"/>
    </row>
    <row r="61" spans="1:10" ht="19.5" thickBot="1">
      <c r="A61" s="109" t="s">
        <v>127</v>
      </c>
      <c r="B61" s="110"/>
      <c r="C61" s="10"/>
      <c r="D61" s="10"/>
      <c r="E61" s="10" t="s">
        <v>76</v>
      </c>
      <c r="F61" s="10"/>
      <c r="G61" s="10"/>
      <c r="H61" s="10"/>
      <c r="I61" s="10" t="s">
        <v>102</v>
      </c>
      <c r="J61" s="11" t="s">
        <v>14</v>
      </c>
    </row>
    <row r="62" spans="1:10" ht="19.5" thickTop="1">
      <c r="A62" s="120" t="s">
        <v>123</v>
      </c>
      <c r="B62" s="127" t="s">
        <v>47</v>
      </c>
      <c r="C62" s="32" t="s">
        <v>35</v>
      </c>
      <c r="D62" s="123" t="s">
        <v>43</v>
      </c>
      <c r="E62" s="73"/>
      <c r="F62" s="1"/>
      <c r="G62" s="1">
        <v>22.5</v>
      </c>
      <c r="H62" s="1" t="s">
        <v>137</v>
      </c>
      <c r="I62" s="1">
        <f aca="true" t="shared" si="2" ref="I62:I72">IF(E62="○",G62,"")</f>
      </c>
      <c r="J62" s="131" t="s">
        <v>44</v>
      </c>
    </row>
    <row r="63" spans="1:10" ht="18.75">
      <c r="A63" s="121"/>
      <c r="B63" s="94"/>
      <c r="C63" s="33" t="s">
        <v>36</v>
      </c>
      <c r="D63" s="124"/>
      <c r="E63" s="50"/>
      <c r="F63" s="1"/>
      <c r="G63" s="1">
        <v>22.5</v>
      </c>
      <c r="H63" s="1" t="s">
        <v>137</v>
      </c>
      <c r="I63" s="1">
        <f t="shared" si="2"/>
      </c>
      <c r="J63" s="97"/>
    </row>
    <row r="64" spans="1:10" ht="18.75">
      <c r="A64" s="121"/>
      <c r="B64" s="94"/>
      <c r="C64" s="33" t="s">
        <v>37</v>
      </c>
      <c r="D64" s="124"/>
      <c r="E64" s="50"/>
      <c r="F64" s="1"/>
      <c r="G64" s="1">
        <v>22.5</v>
      </c>
      <c r="H64" s="1" t="s">
        <v>137</v>
      </c>
      <c r="I64" s="1">
        <f t="shared" si="2"/>
      </c>
      <c r="J64" s="97"/>
    </row>
    <row r="65" spans="1:10" ht="18.75">
      <c r="A65" s="121"/>
      <c r="B65" s="94"/>
      <c r="C65" s="33" t="s">
        <v>104</v>
      </c>
      <c r="D65" s="124"/>
      <c r="E65" s="50"/>
      <c r="F65" s="1"/>
      <c r="G65" s="1">
        <v>22.5</v>
      </c>
      <c r="H65" s="1" t="s">
        <v>137</v>
      </c>
      <c r="I65" s="1">
        <f t="shared" si="2"/>
      </c>
      <c r="J65" s="97"/>
    </row>
    <row r="66" spans="1:10" ht="18.75">
      <c r="A66" s="121"/>
      <c r="B66" s="94"/>
      <c r="C66" s="33" t="s">
        <v>34</v>
      </c>
      <c r="D66" s="124"/>
      <c r="E66" s="50"/>
      <c r="F66" s="1"/>
      <c r="G66" s="1">
        <v>22.5</v>
      </c>
      <c r="H66" s="1" t="s">
        <v>137</v>
      </c>
      <c r="I66" s="1">
        <f t="shared" si="2"/>
      </c>
      <c r="J66" s="97"/>
    </row>
    <row r="67" spans="1:10" ht="18.75">
      <c r="A67" s="121"/>
      <c r="B67" s="94"/>
      <c r="C67" s="33" t="s">
        <v>59</v>
      </c>
      <c r="D67" s="124"/>
      <c r="E67" s="50"/>
      <c r="F67" s="1"/>
      <c r="G67" s="1">
        <v>22.5</v>
      </c>
      <c r="H67" s="1" t="s">
        <v>137</v>
      </c>
      <c r="I67" s="1">
        <f t="shared" si="2"/>
      </c>
      <c r="J67" s="97"/>
    </row>
    <row r="68" spans="1:10" ht="18.75">
      <c r="A68" s="121"/>
      <c r="B68" s="94"/>
      <c r="C68" s="33" t="s">
        <v>45</v>
      </c>
      <c r="D68" s="124"/>
      <c r="E68" s="50"/>
      <c r="F68" s="1"/>
      <c r="G68" s="1">
        <v>22.5</v>
      </c>
      <c r="H68" s="1" t="s">
        <v>137</v>
      </c>
      <c r="I68" s="1">
        <f t="shared" si="2"/>
      </c>
      <c r="J68" s="97"/>
    </row>
    <row r="69" spans="1:10" ht="18.75">
      <c r="A69" s="121"/>
      <c r="B69" s="94"/>
      <c r="C69" s="33" t="s">
        <v>60</v>
      </c>
      <c r="D69" s="124"/>
      <c r="E69" s="50"/>
      <c r="F69" s="1"/>
      <c r="G69" s="1">
        <v>22.5</v>
      </c>
      <c r="H69" s="1" t="s">
        <v>137</v>
      </c>
      <c r="I69" s="1">
        <f t="shared" si="2"/>
      </c>
      <c r="J69" s="97"/>
    </row>
    <row r="70" spans="1:10" ht="18.75">
      <c r="A70" s="121"/>
      <c r="B70" s="94"/>
      <c r="C70" s="33" t="s">
        <v>105</v>
      </c>
      <c r="D70" s="124"/>
      <c r="E70" s="50"/>
      <c r="F70" s="1"/>
      <c r="G70" s="1">
        <v>22.5</v>
      </c>
      <c r="H70" s="1" t="s">
        <v>137</v>
      </c>
      <c r="I70" s="1">
        <f t="shared" si="2"/>
      </c>
      <c r="J70" s="97"/>
    </row>
    <row r="71" spans="1:10" ht="18.75">
      <c r="A71" s="121"/>
      <c r="B71" s="94"/>
      <c r="C71" s="27" t="s">
        <v>33</v>
      </c>
      <c r="D71" s="124"/>
      <c r="E71" s="50"/>
      <c r="F71" s="4"/>
      <c r="G71" s="4">
        <v>22.5</v>
      </c>
      <c r="H71" s="4" t="s">
        <v>137</v>
      </c>
      <c r="I71" s="4">
        <f t="shared" si="2"/>
      </c>
      <c r="J71" s="132"/>
    </row>
    <row r="72" spans="1:10" ht="18.75">
      <c r="A72" s="121"/>
      <c r="B72" s="94"/>
      <c r="C72" s="4" t="s">
        <v>125</v>
      </c>
      <c r="D72" s="125"/>
      <c r="E72" s="50"/>
      <c r="F72" s="4"/>
      <c r="G72" s="4">
        <v>45</v>
      </c>
      <c r="H72" s="4" t="s">
        <v>137</v>
      </c>
      <c r="I72" s="4">
        <f t="shared" si="2"/>
      </c>
      <c r="J72" s="54" t="s">
        <v>62</v>
      </c>
    </row>
    <row r="73" spans="1:10" ht="36">
      <c r="A73" s="121"/>
      <c r="B73" s="94"/>
      <c r="C73" s="71" t="s">
        <v>50</v>
      </c>
      <c r="D73" s="21"/>
      <c r="E73" s="72"/>
      <c r="F73" s="14" t="s">
        <v>136</v>
      </c>
      <c r="G73" s="14">
        <v>11.25</v>
      </c>
      <c r="H73" s="14" t="s">
        <v>137</v>
      </c>
      <c r="I73" s="14">
        <f>E73*G73</f>
        <v>0</v>
      </c>
      <c r="J73" s="144" t="s">
        <v>95</v>
      </c>
    </row>
    <row r="74" spans="1:10" ht="39" thickBot="1">
      <c r="A74" s="122"/>
      <c r="B74" s="95"/>
      <c r="C74" s="12" t="s">
        <v>96</v>
      </c>
      <c r="D74" s="13"/>
      <c r="E74" s="22"/>
      <c r="F74" s="76" t="s">
        <v>136</v>
      </c>
      <c r="G74" s="76">
        <v>11.25</v>
      </c>
      <c r="H74" s="76" t="s">
        <v>137</v>
      </c>
      <c r="I74" s="2">
        <f>E74*G74</f>
        <v>0</v>
      </c>
      <c r="J74" s="93"/>
    </row>
    <row r="75" spans="1:10" ht="19.5" thickBot="1">
      <c r="A75" s="1"/>
      <c r="B75" s="1"/>
      <c r="C75" s="1"/>
      <c r="D75" s="1"/>
      <c r="E75" s="1"/>
      <c r="F75" s="1"/>
      <c r="G75" s="34" t="s">
        <v>103</v>
      </c>
      <c r="H75" s="35"/>
      <c r="I75" s="35">
        <f>SUM(I62:I74)</f>
        <v>0</v>
      </c>
      <c r="J75" s="36" t="s">
        <v>51</v>
      </c>
    </row>
    <row r="76" spans="1:10" ht="19.5" thickBot="1">
      <c r="A76" s="109" t="s">
        <v>127</v>
      </c>
      <c r="B76" s="110"/>
      <c r="C76" s="10"/>
      <c r="D76" s="10"/>
      <c r="E76" s="10" t="s">
        <v>76</v>
      </c>
      <c r="F76" s="10"/>
      <c r="G76" s="10"/>
      <c r="H76" s="10"/>
      <c r="I76" s="10" t="s">
        <v>102</v>
      </c>
      <c r="J76" s="11" t="s">
        <v>14</v>
      </c>
    </row>
    <row r="77" spans="1:10" ht="19.5" thickTop="1">
      <c r="A77" s="152" t="s">
        <v>129</v>
      </c>
      <c r="B77" s="127" t="s">
        <v>46</v>
      </c>
      <c r="C77" s="37" t="s">
        <v>106</v>
      </c>
      <c r="D77" s="104" t="s">
        <v>43</v>
      </c>
      <c r="E77" s="50"/>
      <c r="F77" s="25"/>
      <c r="G77" s="25">
        <v>22.5</v>
      </c>
      <c r="H77" s="25" t="s">
        <v>137</v>
      </c>
      <c r="I77" s="25">
        <f aca="true" t="shared" si="3" ref="I77:I84">IF(E77="○",G77,"")</f>
      </c>
      <c r="J77" s="96" t="s">
        <v>94</v>
      </c>
    </row>
    <row r="78" spans="1:10" ht="18.75">
      <c r="A78" s="142"/>
      <c r="B78" s="154"/>
      <c r="C78" s="25" t="s">
        <v>92</v>
      </c>
      <c r="D78" s="124"/>
      <c r="E78" s="50"/>
      <c r="F78" s="25"/>
      <c r="G78" s="25">
        <v>22.5</v>
      </c>
      <c r="H78" s="25" t="s">
        <v>137</v>
      </c>
      <c r="I78" s="25">
        <f t="shared" si="3"/>
      </c>
      <c r="J78" s="97"/>
    </row>
    <row r="79" spans="1:10" ht="18.75">
      <c r="A79" s="142"/>
      <c r="B79" s="154"/>
      <c r="C79" s="25" t="s">
        <v>107</v>
      </c>
      <c r="D79" s="124"/>
      <c r="E79" s="50"/>
      <c r="F79" s="25"/>
      <c r="G79" s="25">
        <v>22.5</v>
      </c>
      <c r="H79" s="25" t="s">
        <v>137</v>
      </c>
      <c r="I79" s="25">
        <f t="shared" si="3"/>
      </c>
      <c r="J79" s="97"/>
    </row>
    <row r="80" spans="1:10" ht="18.75">
      <c r="A80" s="142"/>
      <c r="B80" s="154"/>
      <c r="C80" s="38" t="s">
        <v>108</v>
      </c>
      <c r="D80" s="124"/>
      <c r="E80" s="50"/>
      <c r="F80" s="25"/>
      <c r="G80" s="25">
        <v>22.5</v>
      </c>
      <c r="H80" s="25" t="s">
        <v>137</v>
      </c>
      <c r="I80" s="25">
        <f t="shared" si="3"/>
      </c>
      <c r="J80" s="97"/>
    </row>
    <row r="81" spans="1:10" ht="18.75">
      <c r="A81" s="142"/>
      <c r="B81" s="154"/>
      <c r="C81" s="25" t="s">
        <v>109</v>
      </c>
      <c r="D81" s="124"/>
      <c r="E81" s="50"/>
      <c r="F81" s="25"/>
      <c r="G81" s="25">
        <v>22.5</v>
      </c>
      <c r="H81" s="25" t="s">
        <v>137</v>
      </c>
      <c r="I81" s="25">
        <f t="shared" si="3"/>
      </c>
      <c r="J81" s="97"/>
    </row>
    <row r="82" spans="1:10" ht="18.75">
      <c r="A82" s="142"/>
      <c r="B82" s="154"/>
      <c r="C82" s="25" t="s">
        <v>93</v>
      </c>
      <c r="D82" s="124"/>
      <c r="E82" s="50"/>
      <c r="F82" s="25"/>
      <c r="G82" s="25">
        <v>22.5</v>
      </c>
      <c r="H82" s="25" t="s">
        <v>137</v>
      </c>
      <c r="I82" s="25">
        <f t="shared" si="3"/>
      </c>
      <c r="J82" s="97"/>
    </row>
    <row r="83" spans="1:10" ht="18.75">
      <c r="A83" s="142"/>
      <c r="B83" s="154"/>
      <c r="C83" s="25" t="s">
        <v>110</v>
      </c>
      <c r="D83" s="124"/>
      <c r="E83" s="50"/>
      <c r="F83" s="25"/>
      <c r="G83" s="25">
        <v>22.5</v>
      </c>
      <c r="H83" s="25" t="s">
        <v>137</v>
      </c>
      <c r="I83" s="25">
        <f t="shared" si="3"/>
      </c>
      <c r="J83" s="97"/>
    </row>
    <row r="84" spans="1:10" ht="19.5" thickBot="1">
      <c r="A84" s="153"/>
      <c r="B84" s="155"/>
      <c r="C84" s="2" t="s">
        <v>111</v>
      </c>
      <c r="D84" s="126"/>
      <c r="E84" s="55"/>
      <c r="F84" s="2"/>
      <c r="G84" s="2">
        <v>22.5</v>
      </c>
      <c r="H84" s="2" t="s">
        <v>137</v>
      </c>
      <c r="I84" s="2">
        <f t="shared" si="3"/>
      </c>
      <c r="J84" s="93"/>
    </row>
    <row r="85" spans="1:10" ht="19.5" thickBot="1">
      <c r="A85" s="1"/>
      <c r="B85" s="1"/>
      <c r="C85" s="1"/>
      <c r="D85" s="1"/>
      <c r="E85" s="1"/>
      <c r="F85" s="1"/>
      <c r="G85" s="74" t="s">
        <v>103</v>
      </c>
      <c r="H85" s="75"/>
      <c r="I85" s="75">
        <f>SUM(I77:I84)</f>
        <v>0</v>
      </c>
      <c r="J85" s="77" t="s">
        <v>58</v>
      </c>
    </row>
    <row r="86" spans="1:10" ht="19.5" thickBo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9.5" thickBot="1">
      <c r="A87" s="109" t="s">
        <v>127</v>
      </c>
      <c r="B87" s="110"/>
      <c r="C87" s="10"/>
      <c r="D87" s="10"/>
      <c r="E87" s="10" t="s">
        <v>76</v>
      </c>
      <c r="F87" s="10"/>
      <c r="G87" s="10"/>
      <c r="H87" s="10"/>
      <c r="I87" s="10" t="s">
        <v>102</v>
      </c>
      <c r="J87" s="11" t="s">
        <v>14</v>
      </c>
    </row>
    <row r="88" spans="1:10" ht="19.5" thickTop="1">
      <c r="A88" s="141" t="s">
        <v>65</v>
      </c>
      <c r="B88" s="127" t="s">
        <v>120</v>
      </c>
      <c r="C88" s="90" t="s">
        <v>112</v>
      </c>
      <c r="D88" s="104" t="s">
        <v>43</v>
      </c>
      <c r="E88" s="73"/>
      <c r="F88" s="6"/>
      <c r="G88" s="6">
        <v>22.5</v>
      </c>
      <c r="H88" s="6" t="s">
        <v>137</v>
      </c>
      <c r="I88" s="6">
        <f aca="true" t="shared" si="4" ref="I88:I107">IF(E88="○",G88,"")</f>
      </c>
      <c r="J88" s="138" t="s">
        <v>130</v>
      </c>
    </row>
    <row r="89" spans="1:10" ht="18.75">
      <c r="A89" s="142"/>
      <c r="B89" s="94"/>
      <c r="C89" s="67" t="s">
        <v>97</v>
      </c>
      <c r="D89" s="105"/>
      <c r="E89" s="50"/>
      <c r="F89" s="25"/>
      <c r="G89" s="25">
        <v>22.5</v>
      </c>
      <c r="H89" s="25" t="s">
        <v>137</v>
      </c>
      <c r="I89" s="25">
        <f t="shared" si="4"/>
      </c>
      <c r="J89" s="139"/>
    </row>
    <row r="90" spans="1:10" ht="18.75">
      <c r="A90" s="142"/>
      <c r="B90" s="94"/>
      <c r="C90" s="67" t="s">
        <v>113</v>
      </c>
      <c r="D90" s="105"/>
      <c r="E90" s="50"/>
      <c r="F90" s="25"/>
      <c r="G90" s="25">
        <v>22.5</v>
      </c>
      <c r="H90" s="25" t="s">
        <v>137</v>
      </c>
      <c r="I90" s="25">
        <f t="shared" si="4"/>
      </c>
      <c r="J90" s="139"/>
    </row>
    <row r="91" spans="1:10" ht="18.75">
      <c r="A91" s="142"/>
      <c r="B91" s="94"/>
      <c r="C91" s="67" t="s">
        <v>98</v>
      </c>
      <c r="D91" s="105"/>
      <c r="E91" s="50"/>
      <c r="F91" s="25"/>
      <c r="G91" s="25">
        <v>22.5</v>
      </c>
      <c r="H91" s="25" t="s">
        <v>137</v>
      </c>
      <c r="I91" s="25">
        <f t="shared" si="4"/>
      </c>
      <c r="J91" s="139"/>
    </row>
    <row r="92" spans="1:10" ht="18.75">
      <c r="A92" s="142"/>
      <c r="B92" s="94"/>
      <c r="C92" s="67" t="s">
        <v>114</v>
      </c>
      <c r="D92" s="105"/>
      <c r="E92" s="50"/>
      <c r="F92" s="25"/>
      <c r="G92" s="25">
        <v>22.5</v>
      </c>
      <c r="H92" s="25" t="s">
        <v>137</v>
      </c>
      <c r="I92" s="25">
        <f t="shared" si="4"/>
      </c>
      <c r="J92" s="139"/>
    </row>
    <row r="93" spans="1:10" ht="18.75">
      <c r="A93" s="142"/>
      <c r="B93" s="94"/>
      <c r="C93" s="67" t="s">
        <v>115</v>
      </c>
      <c r="D93" s="105"/>
      <c r="E93" s="50"/>
      <c r="F93" s="25"/>
      <c r="G93" s="25">
        <v>22.5</v>
      </c>
      <c r="H93" s="25" t="s">
        <v>137</v>
      </c>
      <c r="I93" s="25">
        <f t="shared" si="4"/>
      </c>
      <c r="J93" s="139"/>
    </row>
    <row r="94" spans="1:10" ht="18.75">
      <c r="A94" s="142"/>
      <c r="B94" s="94"/>
      <c r="C94" s="67" t="s">
        <v>124</v>
      </c>
      <c r="D94" s="105"/>
      <c r="E94" s="50"/>
      <c r="F94" s="25"/>
      <c r="G94" s="25">
        <v>22.5</v>
      </c>
      <c r="H94" s="25" t="s">
        <v>137</v>
      </c>
      <c r="I94" s="25">
        <f t="shared" si="4"/>
      </c>
      <c r="J94" s="139"/>
    </row>
    <row r="95" spans="1:10" ht="18.75">
      <c r="A95" s="142"/>
      <c r="B95" s="94"/>
      <c r="C95" s="67" t="s">
        <v>32</v>
      </c>
      <c r="D95" s="105"/>
      <c r="E95" s="50"/>
      <c r="F95" s="25"/>
      <c r="G95" s="25">
        <v>22.5</v>
      </c>
      <c r="H95" s="25" t="s">
        <v>137</v>
      </c>
      <c r="I95" s="25">
        <f t="shared" si="4"/>
      </c>
      <c r="J95" s="139"/>
    </row>
    <row r="96" spans="1:10" ht="18.75">
      <c r="A96" s="142"/>
      <c r="B96" s="94"/>
      <c r="C96" s="67" t="s">
        <v>116</v>
      </c>
      <c r="D96" s="105"/>
      <c r="E96" s="50"/>
      <c r="F96" s="25"/>
      <c r="G96" s="25">
        <v>22.5</v>
      </c>
      <c r="H96" s="25" t="s">
        <v>137</v>
      </c>
      <c r="I96" s="25">
        <f t="shared" si="4"/>
      </c>
      <c r="J96" s="139"/>
    </row>
    <row r="97" spans="1:10" ht="18.75">
      <c r="A97" s="142"/>
      <c r="B97" s="94"/>
      <c r="C97" s="67" t="s">
        <v>143</v>
      </c>
      <c r="D97" s="105"/>
      <c r="E97" s="50"/>
      <c r="F97" s="25"/>
      <c r="G97" s="25">
        <v>22.5</v>
      </c>
      <c r="H97" s="25" t="s">
        <v>137</v>
      </c>
      <c r="I97" s="25">
        <f t="shared" si="4"/>
      </c>
      <c r="J97" s="139"/>
    </row>
    <row r="98" spans="1:10" ht="18.75">
      <c r="A98" s="142"/>
      <c r="B98" s="94"/>
      <c r="C98" s="67" t="s">
        <v>117</v>
      </c>
      <c r="D98" s="105"/>
      <c r="E98" s="50"/>
      <c r="F98" s="25"/>
      <c r="G98" s="25">
        <v>22.5</v>
      </c>
      <c r="H98" s="25" t="s">
        <v>137</v>
      </c>
      <c r="I98" s="25">
        <f t="shared" si="4"/>
      </c>
      <c r="J98" s="139"/>
    </row>
    <row r="99" spans="1:10" ht="18.75">
      <c r="A99" s="142"/>
      <c r="B99" s="94"/>
      <c r="C99" s="91" t="s">
        <v>118</v>
      </c>
      <c r="D99" s="105"/>
      <c r="E99" s="50"/>
      <c r="F99" s="25"/>
      <c r="G99" s="25">
        <v>22.5</v>
      </c>
      <c r="H99" s="25" t="s">
        <v>137</v>
      </c>
      <c r="I99" s="25">
        <f t="shared" si="4"/>
      </c>
      <c r="J99" s="139"/>
    </row>
    <row r="100" spans="1:10" ht="18.75">
      <c r="A100" s="142"/>
      <c r="B100" s="94"/>
      <c r="C100" s="67" t="s">
        <v>142</v>
      </c>
      <c r="D100" s="105"/>
      <c r="E100" s="50"/>
      <c r="F100" s="25"/>
      <c r="G100" s="25">
        <v>22.5</v>
      </c>
      <c r="H100" s="25" t="s">
        <v>137</v>
      </c>
      <c r="I100" s="25">
        <f t="shared" si="4"/>
      </c>
      <c r="J100" s="139"/>
    </row>
    <row r="101" spans="1:10" ht="18.75">
      <c r="A101" s="142"/>
      <c r="B101" s="94"/>
      <c r="C101" s="86" t="s">
        <v>99</v>
      </c>
      <c r="D101" s="105"/>
      <c r="E101" s="50"/>
      <c r="F101" s="4"/>
      <c r="G101" s="4">
        <v>22.5</v>
      </c>
      <c r="H101" s="4" t="s">
        <v>137</v>
      </c>
      <c r="I101" s="4">
        <f t="shared" si="4"/>
      </c>
      <c r="J101" s="140"/>
    </row>
    <row r="102" spans="1:10" ht="18.75">
      <c r="A102" s="142"/>
      <c r="B102" s="94"/>
      <c r="C102" s="85" t="s">
        <v>126</v>
      </c>
      <c r="D102" s="105"/>
      <c r="E102" s="50"/>
      <c r="F102" s="25"/>
      <c r="G102" s="1">
        <v>45</v>
      </c>
      <c r="H102" s="1" t="s">
        <v>137</v>
      </c>
      <c r="I102" s="25">
        <f t="shared" si="4"/>
      </c>
      <c r="J102" s="5" t="s">
        <v>62</v>
      </c>
    </row>
    <row r="103" spans="1:10" ht="18.75">
      <c r="A103" s="142"/>
      <c r="B103" s="94"/>
      <c r="C103" s="85" t="s">
        <v>64</v>
      </c>
      <c r="D103" s="105"/>
      <c r="E103" s="50"/>
      <c r="F103" s="25"/>
      <c r="G103" s="1">
        <v>90</v>
      </c>
      <c r="H103" s="1" t="s">
        <v>137</v>
      </c>
      <c r="I103" s="25">
        <f t="shared" si="4"/>
      </c>
      <c r="J103" s="5" t="s">
        <v>62</v>
      </c>
    </row>
    <row r="104" spans="1:10" ht="18.75">
      <c r="A104" s="142"/>
      <c r="B104" s="94"/>
      <c r="C104" s="85" t="s">
        <v>81</v>
      </c>
      <c r="D104" s="105"/>
      <c r="E104" s="50"/>
      <c r="F104" s="25"/>
      <c r="G104" s="1">
        <v>22.5</v>
      </c>
      <c r="H104" s="1" t="s">
        <v>137</v>
      </c>
      <c r="I104" s="25">
        <f t="shared" si="4"/>
      </c>
      <c r="J104" s="5" t="s">
        <v>62</v>
      </c>
    </row>
    <row r="105" spans="1:10" ht="18.75">
      <c r="A105" s="142"/>
      <c r="B105" s="94"/>
      <c r="C105" s="85" t="s">
        <v>82</v>
      </c>
      <c r="D105" s="105"/>
      <c r="E105" s="50"/>
      <c r="F105" s="25"/>
      <c r="G105" s="1">
        <v>22.5</v>
      </c>
      <c r="H105" s="1" t="s">
        <v>137</v>
      </c>
      <c r="I105" s="25">
        <f t="shared" si="4"/>
      </c>
      <c r="J105" s="5" t="s">
        <v>62</v>
      </c>
    </row>
    <row r="106" spans="1:10" ht="18.75">
      <c r="A106" s="142"/>
      <c r="B106" s="94"/>
      <c r="C106" s="85" t="s">
        <v>85</v>
      </c>
      <c r="D106" s="105"/>
      <c r="E106" s="50"/>
      <c r="F106" s="25"/>
      <c r="G106" s="1">
        <v>22.5</v>
      </c>
      <c r="H106" s="1" t="s">
        <v>137</v>
      </c>
      <c r="I106" s="25">
        <f t="shared" si="4"/>
      </c>
      <c r="J106" s="5" t="s">
        <v>62</v>
      </c>
    </row>
    <row r="107" spans="1:10" ht="19.5" thickBot="1">
      <c r="A107" s="143"/>
      <c r="B107" s="95"/>
      <c r="C107" s="13" t="s">
        <v>84</v>
      </c>
      <c r="D107" s="106"/>
      <c r="E107" s="55"/>
      <c r="F107" s="2"/>
      <c r="G107" s="2">
        <v>22.5</v>
      </c>
      <c r="H107" s="2" t="s">
        <v>137</v>
      </c>
      <c r="I107" s="2">
        <f t="shared" si="4"/>
      </c>
      <c r="J107" s="7" t="s">
        <v>62</v>
      </c>
    </row>
    <row r="108" spans="1:10" ht="19.5" thickBot="1">
      <c r="A108" s="1"/>
      <c r="B108" s="1"/>
      <c r="C108" s="1"/>
      <c r="D108" s="1"/>
      <c r="E108" s="1"/>
      <c r="F108" s="1"/>
      <c r="G108" s="80" t="s">
        <v>103</v>
      </c>
      <c r="H108" s="81"/>
      <c r="I108" s="81">
        <f>SUM(I88:I107)</f>
        <v>0</v>
      </c>
      <c r="J108" s="78" t="s">
        <v>51</v>
      </c>
    </row>
    <row r="109" spans="1:10" ht="19.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9.5" thickBot="1">
      <c r="A110" s="109" t="s">
        <v>127</v>
      </c>
      <c r="B110" s="110"/>
      <c r="C110" s="10"/>
      <c r="D110" s="10"/>
      <c r="E110" s="10" t="s">
        <v>67</v>
      </c>
      <c r="F110" s="10"/>
      <c r="G110" s="10"/>
      <c r="H110" s="10"/>
      <c r="I110" s="10" t="s">
        <v>102</v>
      </c>
      <c r="J110" s="11" t="s">
        <v>14</v>
      </c>
    </row>
    <row r="111" spans="1:10" ht="19.5" thickTop="1">
      <c r="A111" s="136" t="s">
        <v>66</v>
      </c>
      <c r="B111" s="127" t="s">
        <v>119</v>
      </c>
      <c r="C111" s="1" t="s">
        <v>131</v>
      </c>
      <c r="D111" s="1"/>
      <c r="E111" s="19"/>
      <c r="F111" s="1" t="s">
        <v>48</v>
      </c>
      <c r="G111" s="1">
        <v>0.65</v>
      </c>
      <c r="H111" s="1" t="s">
        <v>137</v>
      </c>
      <c r="I111" s="1">
        <f>E111*G111</f>
        <v>0</v>
      </c>
      <c r="J111" s="5" t="s">
        <v>62</v>
      </c>
    </row>
    <row r="112" spans="1:10" ht="19.5" thickBot="1">
      <c r="A112" s="137"/>
      <c r="B112" s="95"/>
      <c r="C112" s="2" t="s">
        <v>56</v>
      </c>
      <c r="D112" s="2"/>
      <c r="E112" s="20"/>
      <c r="F112" s="2" t="s">
        <v>48</v>
      </c>
      <c r="G112" s="2">
        <v>1</v>
      </c>
      <c r="H112" s="2" t="s">
        <v>137</v>
      </c>
      <c r="I112" s="2">
        <f>E112*G112</f>
        <v>0</v>
      </c>
      <c r="J112" s="7" t="s">
        <v>62</v>
      </c>
    </row>
    <row r="113" spans="1:10" ht="19.5" thickBot="1">
      <c r="A113" s="1"/>
      <c r="B113" s="1"/>
      <c r="C113" s="1" t="s">
        <v>12</v>
      </c>
      <c r="D113" s="1"/>
      <c r="E113" s="1"/>
      <c r="F113" s="1"/>
      <c r="G113" s="39" t="s">
        <v>103</v>
      </c>
      <c r="H113" s="40"/>
      <c r="I113" s="40">
        <f>SUM(I111:I112)</f>
        <v>0</v>
      </c>
      <c r="J113" s="79" t="s">
        <v>128</v>
      </c>
    </row>
    <row r="114" spans="1:10" ht="19.5" thickBot="1">
      <c r="A114" s="1"/>
      <c r="B114" s="1"/>
      <c r="C114" s="1"/>
      <c r="D114" s="1"/>
      <c r="E114" s="1" t="s">
        <v>28</v>
      </c>
      <c r="F114" s="1"/>
      <c r="G114" s="83" t="s">
        <v>100</v>
      </c>
      <c r="H114" s="31"/>
      <c r="I114" s="31">
        <f>I113+I108+I85+I75</f>
        <v>0</v>
      </c>
      <c r="J114" s="84" t="s">
        <v>101</v>
      </c>
    </row>
    <row r="115" spans="1:10" ht="19.5" thickBot="1">
      <c r="A115" s="1"/>
      <c r="B115" s="42" t="s">
        <v>74</v>
      </c>
      <c r="C115" s="43">
        <f>C3</f>
        <v>0</v>
      </c>
      <c r="D115" s="1"/>
      <c r="E115" s="1"/>
      <c r="F115" s="107" t="s">
        <v>53</v>
      </c>
      <c r="G115" s="108"/>
      <c r="H115" s="108"/>
      <c r="I115" s="41">
        <f>I44+I59+I75+I85+I108+I113</f>
        <v>0</v>
      </c>
      <c r="J115" s="82" t="s">
        <v>54</v>
      </c>
    </row>
  </sheetData>
  <sheetProtection/>
  <mergeCells count="61">
    <mergeCell ref="J52:J58"/>
    <mergeCell ref="A20:A27"/>
    <mergeCell ref="G17:I18"/>
    <mergeCell ref="E3:E5"/>
    <mergeCell ref="H24:I24"/>
    <mergeCell ref="H25:I25"/>
    <mergeCell ref="B20:D20"/>
    <mergeCell ref="H20:I20"/>
    <mergeCell ref="B21:C21"/>
    <mergeCell ref="H21:I21"/>
    <mergeCell ref="A35:A43"/>
    <mergeCell ref="D52:D58"/>
    <mergeCell ref="B35:C35"/>
    <mergeCell ref="B48:C48"/>
    <mergeCell ref="B49:C49"/>
    <mergeCell ref="B37:C37"/>
    <mergeCell ref="B38:C38"/>
    <mergeCell ref="A1:J1"/>
    <mergeCell ref="B7:B9"/>
    <mergeCell ref="C10:D10"/>
    <mergeCell ref="B16:D16"/>
    <mergeCell ref="J48:J50"/>
    <mergeCell ref="B111:B112"/>
    <mergeCell ref="A111:A112"/>
    <mergeCell ref="J88:J101"/>
    <mergeCell ref="B88:B107"/>
    <mergeCell ref="A88:A107"/>
    <mergeCell ref="A61:B61"/>
    <mergeCell ref="J73:J74"/>
    <mergeCell ref="A77:A84"/>
    <mergeCell ref="B77:B84"/>
    <mergeCell ref="B36:C36"/>
    <mergeCell ref="A47:A58"/>
    <mergeCell ref="B52:B58"/>
    <mergeCell ref="J77:J84"/>
    <mergeCell ref="D62:D72"/>
    <mergeCell ref="D77:D84"/>
    <mergeCell ref="B62:B74"/>
    <mergeCell ref="B40:C40"/>
    <mergeCell ref="J38:J40"/>
    <mergeCell ref="J62:J71"/>
    <mergeCell ref="A34:B34"/>
    <mergeCell ref="C29:J29"/>
    <mergeCell ref="B10:B15"/>
    <mergeCell ref="A7:A18"/>
    <mergeCell ref="H26:I26"/>
    <mergeCell ref="B17:C17"/>
    <mergeCell ref="B18:D18"/>
    <mergeCell ref="H22:I22"/>
    <mergeCell ref="H23:I23"/>
    <mergeCell ref="H27:I27"/>
    <mergeCell ref="J35:J36"/>
    <mergeCell ref="D88:D107"/>
    <mergeCell ref="F115:H115"/>
    <mergeCell ref="A110:B110"/>
    <mergeCell ref="A87:B87"/>
    <mergeCell ref="A76:B76"/>
    <mergeCell ref="A46:B46"/>
    <mergeCell ref="B50:C50"/>
    <mergeCell ref="B39:C39"/>
    <mergeCell ref="A62:A74"/>
  </mergeCells>
  <conditionalFormatting sqref="E3:E5">
    <cfRule type="cellIs" priority="1" dxfId="0" operator="equal" stopIfTrue="1">
      <formula>"完了"</formula>
    </cfRule>
  </conditionalFormatting>
  <conditionalFormatting sqref="E20:E21">
    <cfRule type="cellIs" priority="2" dxfId="0" operator="greaterThanOrEqual" stopIfTrue="1">
      <formula>250</formula>
    </cfRule>
  </conditionalFormatting>
  <conditionalFormatting sqref="E22">
    <cfRule type="cellIs" priority="3" dxfId="0" operator="greaterThanOrEqual" stopIfTrue="1">
      <formula>900</formula>
    </cfRule>
  </conditionalFormatting>
  <conditionalFormatting sqref="E23 E25">
    <cfRule type="cellIs" priority="4" dxfId="0" operator="greaterThanOrEqual" stopIfTrue="1">
      <formula>120</formula>
    </cfRule>
  </conditionalFormatting>
  <conditionalFormatting sqref="E24">
    <cfRule type="cellIs" priority="5" dxfId="0" operator="greaterThanOrEqual" stopIfTrue="1">
      <formula>60</formula>
    </cfRule>
  </conditionalFormatting>
  <conditionalFormatting sqref="E26">
    <cfRule type="cellIs" priority="6" dxfId="0" operator="greaterThanOrEqual" stopIfTrue="1">
      <formula>80</formula>
    </cfRule>
  </conditionalFormatting>
  <conditionalFormatting sqref="E27">
    <cfRule type="cellIs" priority="7" dxfId="0" operator="greaterThanOrEqual" stopIfTrue="1">
      <formula>1800</formula>
    </cfRule>
  </conditionalFormatting>
  <dataValidations count="5">
    <dataValidation type="list" allowBlank="1" showInputMessage="1" showErrorMessage="1" sqref="E7 E9 E11">
      <formula1>"提出, "</formula1>
    </dataValidation>
    <dataValidation type="list" allowBlank="1" showInputMessage="1" showErrorMessage="1" sqref="E8 E10">
      <formula1>"参加, "</formula1>
    </dataValidation>
    <dataValidation type="list" allowBlank="1" showInputMessage="1" showErrorMessage="1" sqref="E13:E16">
      <formula1>"合格, "</formula1>
    </dataValidation>
    <dataValidation type="list" allowBlank="1" showInputMessage="1" showErrorMessage="1" sqref="E17:E18">
      <formula1>"完了, "</formula1>
    </dataValidation>
    <dataValidation type="list" allowBlank="1" showInputMessage="1" showErrorMessage="1" sqref="E88:E107 E47 E52:E58 E62:E72 E77:E84 E41:E42">
      <formula1>"○, "</formula1>
    </dataValidation>
  </dataValidations>
  <printOptions/>
  <pageMargins left="0.8661417322834646" right="0.2362204724409449" top="0.9055118110236221" bottom="0.2362204724409449" header="0.5511811023622047" footer="0.2362204724409449"/>
  <pageSetup orientation="portrait" paperSize="9" scale="80"/>
  <headerFooter alignWithMargins="0">
    <oddHeader>&amp;C&amp;"ヒラギノ角ゴ Pro W3,標準"　修了確認表　（化学工学コース）</oddHeader>
  </headerFooter>
  <rowBreaks count="2" manualBreakCount="2">
    <brk id="31" max="9" man="1"/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新潟大学工学部化学システム工学科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山際 和明</dc:creator>
  <cp:keywords/>
  <dc:description/>
  <cp:lastModifiedBy>山際 和明</cp:lastModifiedBy>
  <cp:lastPrinted>2010-07-26T23:12:45Z</cp:lastPrinted>
  <dcterms:created xsi:type="dcterms:W3CDTF">2004-09-08T12:19:45Z</dcterms:created>
  <dcterms:modified xsi:type="dcterms:W3CDTF">2013-09-19T21:22:46Z</dcterms:modified>
  <cp:category/>
  <cp:version/>
  <cp:contentType/>
  <cp:contentStatus/>
</cp:coreProperties>
</file>