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ate1904="1"/>
  <mc:AlternateContent xmlns:mc="http://schemas.openxmlformats.org/markup-compatibility/2006">
    <mc:Choice Requires="x15">
      <x15ac:absPath xmlns:x15ac="http://schemas.microsoft.com/office/spreadsheetml/2010/11/ac" url="/Users/yamagiwakazuaki/Desktop/"/>
    </mc:Choice>
  </mc:AlternateContent>
  <xr:revisionPtr revIDLastSave="0" documentId="13_ncr:1_{3053927E-0AE9-8D4E-80E8-03585A146034}" xr6:coauthVersionLast="45" xr6:coauthVersionMax="45" xr10:uidLastSave="{00000000-0000-0000-0000-000000000000}"/>
  <bookViews>
    <workbookView xWindow="300" yWindow="460" windowWidth="19140" windowHeight="17540" tabRatio="293" xr2:uid="{00000000-000D-0000-FFFF-FFFF00000000}"/>
  </bookViews>
  <sheets>
    <sheet name="応用化学" sheetId="1" r:id="rId1"/>
  </sheets>
  <definedNames>
    <definedName name="_xlnm.Print_Area" localSheetId="0">応用化学!$A$1:$J$112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8" i="1" l="1"/>
  <c r="I57" i="1"/>
  <c r="I56" i="1"/>
  <c r="I55" i="1"/>
  <c r="I54" i="1"/>
  <c r="I53" i="1"/>
  <c r="I51" i="1"/>
  <c r="I50" i="1"/>
  <c r="I49" i="1"/>
  <c r="I48" i="1"/>
  <c r="I47" i="1"/>
  <c r="I46" i="1"/>
  <c r="J7" i="1"/>
  <c r="J8" i="1"/>
  <c r="J9" i="1"/>
  <c r="J10" i="1"/>
  <c r="J11" i="1"/>
  <c r="J12" i="1"/>
  <c r="J13" i="1"/>
  <c r="I30" i="1"/>
  <c r="I31" i="1"/>
  <c r="I32" i="1"/>
  <c r="I33" i="1"/>
  <c r="I34" i="1"/>
  <c r="I35" i="1"/>
  <c r="I36" i="1"/>
  <c r="I37" i="1"/>
  <c r="I41" i="1"/>
  <c r="I42" i="1"/>
  <c r="I43" i="1"/>
  <c r="I44" i="1"/>
  <c r="I45" i="1"/>
  <c r="I52" i="1"/>
  <c r="I59" i="1"/>
  <c r="I63" i="1"/>
  <c r="I64" i="1"/>
  <c r="I65" i="1"/>
  <c r="I66" i="1"/>
  <c r="I67" i="1"/>
  <c r="I68" i="1"/>
  <c r="I69" i="1"/>
  <c r="I70" i="1"/>
  <c r="I71" i="1"/>
  <c r="I72" i="1"/>
  <c r="I75" i="1"/>
  <c r="I76" i="1"/>
  <c r="I77" i="1"/>
  <c r="I78" i="1"/>
  <c r="I79" i="1"/>
  <c r="I80" i="1"/>
  <c r="I81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8" i="1"/>
  <c r="I109" i="1"/>
  <c r="C112" i="1"/>
  <c r="I110" i="1" l="1"/>
  <c r="E21" i="1" s="1"/>
  <c r="J21" i="1" s="1"/>
  <c r="I60" i="1"/>
  <c r="E16" i="1" s="1"/>
  <c r="J16" i="1" s="1"/>
  <c r="I38" i="1"/>
  <c r="E15" i="1" s="1"/>
  <c r="I73" i="1"/>
  <c r="E18" i="1" s="1"/>
  <c r="I105" i="1"/>
  <c r="E20" i="1" s="1"/>
  <c r="J20" i="1" s="1"/>
  <c r="I82" i="1"/>
  <c r="E19" i="1" s="1"/>
  <c r="J19" i="1" s="1"/>
  <c r="E17" i="1" l="1"/>
  <c r="J17" i="1" s="1"/>
  <c r="J18" i="1"/>
  <c r="I111" i="1"/>
  <c r="I112" i="1"/>
  <c r="J15" i="1"/>
  <c r="E22" i="1" l="1"/>
  <c r="J22" i="1" s="1"/>
  <c r="E3" i="1" s="1"/>
</calcChain>
</file>

<file path=xl/sharedStrings.xml><?xml version="1.0" encoding="utf-8"?>
<sst xmlns="http://schemas.openxmlformats.org/spreadsheetml/2006/main" count="274" uniqueCount="152">
  <si>
    <t>外国語ベーシック（講義）</t>
    <rPh sb="0" eb="3">
      <t>ガイコクゴ</t>
    </rPh>
    <rPh sb="9" eb="11">
      <t>コウギ</t>
    </rPh>
    <phoneticPr fontId="2"/>
  </si>
  <si>
    <t>新潟大学個性化科目</t>
    <rPh sb="0" eb="4">
      <t>ニイガタダイガク</t>
    </rPh>
    <rPh sb="4" eb="7">
      <t>コセイカ</t>
    </rPh>
    <rPh sb="7" eb="9">
      <t>カモク</t>
    </rPh>
    <phoneticPr fontId="2"/>
  </si>
  <si>
    <t>在籍番号</t>
    <rPh sb="0" eb="4">
      <t>ザイセキバンゴウ</t>
    </rPh>
    <phoneticPr fontId="2"/>
  </si>
  <si>
    <t>初修外国語（外国語ベーシック以外）</t>
    <rPh sb="0" eb="5">
      <t>ショシュウガイコクゴ</t>
    </rPh>
    <rPh sb="6" eb="9">
      <t>ガイコクゴ</t>
    </rPh>
    <rPh sb="14" eb="16">
      <t>イガイ</t>
    </rPh>
    <phoneticPr fontId="2"/>
  </si>
  <si>
    <t>情報リテラシー</t>
    <rPh sb="0" eb="2">
      <t>ジョウホウ</t>
    </rPh>
    <phoneticPr fontId="2"/>
  </si>
  <si>
    <t>×</t>
    <phoneticPr fontId="2"/>
  </si>
  <si>
    <t>250時間以上</t>
    <rPh sb="3" eb="7">
      <t>ジカンイジョウ</t>
    </rPh>
    <phoneticPr fontId="2"/>
  </si>
  <si>
    <t>人文科学、社会科学等（語学教育を含む）</t>
    <rPh sb="0" eb="4">
      <t>ジンブンカガク</t>
    </rPh>
    <rPh sb="5" eb="10">
      <t>シャカイカガクトウ</t>
    </rPh>
    <rPh sb="11" eb="15">
      <t>ゴガクキョウイク</t>
    </rPh>
    <rPh sb="16" eb="17">
      <t>フク</t>
    </rPh>
    <phoneticPr fontId="2"/>
  </si>
  <si>
    <t>自然科学、情報技術</t>
    <rPh sb="0" eb="4">
      <t>シゼンカガク</t>
    </rPh>
    <rPh sb="5" eb="9">
      <t>ジョウホウギジュツ</t>
    </rPh>
    <phoneticPr fontId="2"/>
  </si>
  <si>
    <t>専門（１）工学基礎</t>
    <rPh sb="0" eb="2">
      <t>センモン</t>
    </rPh>
    <rPh sb="5" eb="9">
      <t>コウガクキソ</t>
    </rPh>
    <phoneticPr fontId="2"/>
  </si>
  <si>
    <t>応用化学コース</t>
    <rPh sb="0" eb="4">
      <t>オウヨウカガク</t>
    </rPh>
    <phoneticPr fontId="2"/>
  </si>
  <si>
    <t>160時間以上</t>
    <rPh sb="3" eb="7">
      <t>ジカンイジョウ</t>
    </rPh>
    <phoneticPr fontId="2"/>
  </si>
  <si>
    <t>80時間以上</t>
    <rPh sb="2" eb="6">
      <t>ジカンイジョウ</t>
    </rPh>
    <phoneticPr fontId="2"/>
  </si>
  <si>
    <t>専門（２）化学工学基礎</t>
    <rPh sb="0" eb="2">
      <t>センモン</t>
    </rPh>
    <rPh sb="5" eb="11">
      <t>カガクコウガクキソ</t>
    </rPh>
    <phoneticPr fontId="2"/>
  </si>
  <si>
    <t>単位数</t>
    <rPh sb="0" eb="3">
      <t>タンイスウ</t>
    </rPh>
    <phoneticPr fontId="2"/>
  </si>
  <si>
    <t>h ×</t>
  </si>
  <si>
    <t>○反応速度論</t>
  </si>
  <si>
    <t>★必修</t>
    <phoneticPr fontId="2"/>
  </si>
  <si>
    <t>NBASによる学習の振り返り（１〜3年）</t>
    <rPh sb="7" eb="9">
      <t>ガクシュウ</t>
    </rPh>
    <rPh sb="10" eb="11">
      <t>フ</t>
    </rPh>
    <rPh sb="12" eb="13">
      <t>カエ</t>
    </rPh>
    <rPh sb="18" eb="19">
      <t>ネン</t>
    </rPh>
    <phoneticPr fontId="2"/>
  </si>
  <si>
    <t>工学部他学科専門科目・
工学力教育センター科目
（取得単位数合計）</t>
    <rPh sb="0" eb="3">
      <t>コウガクブ</t>
    </rPh>
    <rPh sb="3" eb="6">
      <t>タガッカ</t>
    </rPh>
    <rPh sb="6" eb="10">
      <t>センモンカモク</t>
    </rPh>
    <rPh sb="12" eb="15">
      <t>コウガクリョク</t>
    </rPh>
    <rPh sb="15" eb="17">
      <t>キョウイク</t>
    </rPh>
    <rPh sb="21" eb="23">
      <t>カモク</t>
    </rPh>
    <rPh sb="25" eb="32">
      <t>シュトクタンイスウゴウケイ</t>
    </rPh>
    <phoneticPr fontId="2"/>
  </si>
  <si>
    <t>●高分子化学実験</t>
  </si>
  <si>
    <t>15コマ2単位以外の科目は要相談</t>
    <rPh sb="5" eb="7">
      <t>タンイ</t>
    </rPh>
    <rPh sb="7" eb="9">
      <t>イガイ</t>
    </rPh>
    <rPh sb="10" eb="12">
      <t>カモク</t>
    </rPh>
    <rPh sb="13" eb="14">
      <t>ヨウ</t>
    </rPh>
    <rPh sb="14" eb="16">
      <t>ソウダン</t>
    </rPh>
    <phoneticPr fontId="2"/>
  </si>
  <si>
    <t>h ×</t>
    <phoneticPr fontId="2"/>
  </si>
  <si>
    <t>☆応用数理 B</t>
    <phoneticPr fontId="2"/>
  </si>
  <si>
    <t>　分子設計化学</t>
  </si>
  <si>
    <t>　無機合成化学</t>
    <phoneticPr fontId="2"/>
  </si>
  <si>
    <t>○固体化学</t>
    <phoneticPr fontId="2"/>
  </si>
  <si>
    <t>★必修</t>
    <rPh sb="1" eb="3">
      <t>ヒッシュウ</t>
    </rPh>
    <phoneticPr fontId="2"/>
  </si>
  <si>
    <t>専門（４）専門</t>
    <rPh sb="0" eb="2">
      <t>センモン</t>
    </rPh>
    <rPh sb="5" eb="7">
      <t>センモン</t>
    </rPh>
    <phoneticPr fontId="2"/>
  </si>
  <si>
    <t>卒業従事時間の記録（卒業研究ノート）</t>
    <rPh sb="0" eb="2">
      <t>ソツギョウケンキュウ</t>
    </rPh>
    <rPh sb="2" eb="6">
      <t>ジュウジジカン</t>
    </rPh>
    <rPh sb="7" eb="9">
      <t>キロク</t>
    </rPh>
    <rPh sb="10" eb="14">
      <t>ソツギョウケンキュウ</t>
    </rPh>
    <phoneticPr fontId="2"/>
  </si>
  <si>
    <t>指導教員の確認を受けて完了とする</t>
    <rPh sb="0" eb="4">
      <t>シドウキョウイン</t>
    </rPh>
    <rPh sb="5" eb="7">
      <t>カクニン</t>
    </rPh>
    <rPh sb="8" eb="9">
      <t>ウ</t>
    </rPh>
    <rPh sb="11" eb="13">
      <t>カンリョウ</t>
    </rPh>
    <phoneticPr fontId="2"/>
  </si>
  <si>
    <t>人文科学，社会科学等（語学教育を含む）</t>
    <rPh sb="0" eb="4">
      <t>ジンブンカガク</t>
    </rPh>
    <rPh sb="5" eb="9">
      <t>シャカイカガク</t>
    </rPh>
    <rPh sb="9" eb="10">
      <t>トウ</t>
    </rPh>
    <rPh sb="11" eb="13">
      <t>ゴガク</t>
    </rPh>
    <rPh sb="13" eb="15">
      <t>キョウイク</t>
    </rPh>
    <rPh sb="16" eb="17">
      <t>フク</t>
    </rPh>
    <phoneticPr fontId="2"/>
  </si>
  <si>
    <t>自然科学，情報技術など</t>
    <rPh sb="0" eb="4">
      <t>シゼンカガク</t>
    </rPh>
    <rPh sb="5" eb="9">
      <t>ジョウホウギジュツ</t>
    </rPh>
    <phoneticPr fontId="2"/>
  </si>
  <si>
    <t>（１）</t>
    <phoneticPr fontId="2"/>
  </si>
  <si>
    <t>（２）</t>
    <phoneticPr fontId="2"/>
  </si>
  <si>
    <t>（３）</t>
    <phoneticPr fontId="2"/>
  </si>
  <si>
    <t>（４）</t>
    <phoneticPr fontId="2"/>
  </si>
  <si>
    <t>工学基礎</t>
    <rPh sb="0" eb="4">
      <t>コウガクキソ</t>
    </rPh>
    <phoneticPr fontId="2"/>
  </si>
  <si>
    <t>化学工学基礎</t>
    <rPh sb="0" eb="6">
      <t>カガクコウガクキソ</t>
    </rPh>
    <phoneticPr fontId="2"/>
  </si>
  <si>
    <t>専門基礎</t>
    <rPh sb="0" eb="4">
      <t>センモンキソ</t>
    </rPh>
    <phoneticPr fontId="2"/>
  </si>
  <si>
    <t>専門</t>
    <rPh sb="0" eb="2">
      <t>センモン</t>
    </rPh>
    <phoneticPr fontId="2"/>
  </si>
  <si>
    <t xml:space="preserve"> 時間以上</t>
  </si>
  <si>
    <t>総学習時間</t>
    <rPh sb="0" eb="1">
      <t>ソウ</t>
    </rPh>
    <rPh sb="1" eb="5">
      <t>ガクシュウジカン</t>
    </rPh>
    <phoneticPr fontId="2"/>
  </si>
  <si>
    <t>専門（３）専門基礎</t>
    <rPh sb="0" eb="2">
      <t>センモン</t>
    </rPh>
    <phoneticPr fontId="2"/>
  </si>
  <si>
    <t>◎工学リテラシー入門</t>
    <rPh sb="1" eb="3">
      <t>コウガク</t>
    </rPh>
    <rPh sb="8" eb="10">
      <t>ニュウモン</t>
    </rPh>
    <phoneticPr fontId="2"/>
  </si>
  <si>
    <t>☆基礎物理工学</t>
  </si>
  <si>
    <t>☆基礎有機化学</t>
  </si>
  <si>
    <t>☆基礎無機化学</t>
  </si>
  <si>
    <t>☆基礎物理化学</t>
  </si>
  <si>
    <t>他学部の科目を取得した学生はJABEE担当教員に連絡し，指示を受けること</t>
    <rPh sb="0" eb="3">
      <t>タガクブ</t>
    </rPh>
    <rPh sb="4" eb="6">
      <t>カモク</t>
    </rPh>
    <rPh sb="7" eb="9">
      <t>シュトク</t>
    </rPh>
    <rPh sb="11" eb="13">
      <t>ガクセイ</t>
    </rPh>
    <rPh sb="19" eb="24">
      <t>タントウキョウインイ</t>
    </rPh>
    <rPh sb="24" eb="26">
      <t>レンラク</t>
    </rPh>
    <rPh sb="28" eb="30">
      <t>シジ</t>
    </rPh>
    <rPh sb="31" eb="32">
      <t>ウ</t>
    </rPh>
    <phoneticPr fontId="2"/>
  </si>
  <si>
    <t>工場見学（全員参加のもの）</t>
    <rPh sb="0" eb="4">
      <t>コウジョウケンガク</t>
    </rPh>
    <rPh sb="5" eb="9">
      <t>ゼンインサンカ</t>
    </rPh>
    <phoneticPr fontId="2"/>
  </si>
  <si>
    <t>○□計測化学 II</t>
    <phoneticPr fontId="2"/>
  </si>
  <si>
    <t>○□拡散操作 I</t>
    <rPh sb="4" eb="6">
      <t>ソウサ</t>
    </rPh>
    <phoneticPr fontId="2"/>
  </si>
  <si>
    <t>　物理化学 III</t>
    <rPh sb="1" eb="5">
      <t>ブツリカガク</t>
    </rPh>
    <phoneticPr fontId="2"/>
  </si>
  <si>
    <t>★必修</t>
    <phoneticPr fontId="2"/>
  </si>
  <si>
    <t>○応用化学演習 IV</t>
    <phoneticPr fontId="2"/>
  </si>
  <si>
    <t>○応用化学演習 V</t>
    <phoneticPr fontId="2"/>
  </si>
  <si>
    <t>学習時間</t>
    <rPh sb="0" eb="4">
      <t>ガクシュウジカン</t>
    </rPh>
    <phoneticPr fontId="2"/>
  </si>
  <si>
    <t>小計</t>
    <rPh sb="0" eb="2">
      <t>ショウケイ</t>
    </rPh>
    <phoneticPr fontId="2"/>
  </si>
  <si>
    <t>専門科目</t>
    <rPh sb="0" eb="4">
      <t>センモンカモク</t>
    </rPh>
    <phoneticPr fontId="2"/>
  </si>
  <si>
    <t>工学部
専門科目群</t>
    <rPh sb="0" eb="3">
      <t>コウガクブ</t>
    </rPh>
    <rPh sb="4" eb="8">
      <t>センモンカモク</t>
    </rPh>
    <rPh sb="8" eb="9">
      <t>グン</t>
    </rPh>
    <phoneticPr fontId="2"/>
  </si>
  <si>
    <t>○応用化学演習 II</t>
    <phoneticPr fontId="2"/>
  </si>
  <si>
    <t>○応用化学演習 III</t>
    <phoneticPr fontId="2"/>
  </si>
  <si>
    <t>　高分子化学 II</t>
    <phoneticPr fontId="2"/>
  </si>
  <si>
    <t>○応用化学演習 I</t>
    <phoneticPr fontId="2"/>
  </si>
  <si>
    <t>工学部専門基礎科目群</t>
    <rPh sb="0" eb="3">
      <t>コウガクブ</t>
    </rPh>
    <rPh sb="3" eb="10">
      <t>センモンキソカモクグン</t>
    </rPh>
    <phoneticPr fontId="2"/>
  </si>
  <si>
    <t>留学生基本科目</t>
    <rPh sb="0" eb="7">
      <t>リュウガクセイキホンカモク</t>
    </rPh>
    <phoneticPr fontId="2"/>
  </si>
  <si>
    <t>取得単位数</t>
    <rPh sb="0" eb="5">
      <t>シュトクタンイスウ</t>
    </rPh>
    <phoneticPr fontId="2"/>
  </si>
  <si>
    <t>英語</t>
    <rPh sb="0" eb="2">
      <t>エイゴ</t>
    </rPh>
    <phoneticPr fontId="2"/>
  </si>
  <si>
    <t>従事時間数</t>
    <rPh sb="0" eb="4">
      <t>ジュウジジカン</t>
    </rPh>
    <rPh sb="4" eb="5">
      <t>スウ</t>
    </rPh>
    <phoneticPr fontId="2"/>
  </si>
  <si>
    <t>＝</t>
    <phoneticPr fontId="2"/>
  </si>
  <si>
    <t>人文社会・教育科学</t>
    <rPh sb="0" eb="4">
      <t>ジンブンシャカイ</t>
    </rPh>
    <rPh sb="5" eb="9">
      <t>キョウイクカガク</t>
    </rPh>
    <phoneticPr fontId="2"/>
  </si>
  <si>
    <t>×</t>
  </si>
  <si>
    <t>＝</t>
  </si>
  <si>
    <t>○□移動論基礎</t>
    <phoneticPr fontId="2"/>
  </si>
  <si>
    <t>○□反応工学 I</t>
    <phoneticPr fontId="2"/>
  </si>
  <si>
    <t>○□無機化学</t>
    <phoneticPr fontId="2"/>
  </si>
  <si>
    <t>○□計測化学 I</t>
    <phoneticPr fontId="2"/>
  </si>
  <si>
    <t>○□高分子化学 I</t>
    <phoneticPr fontId="2"/>
  </si>
  <si>
    <t>○□高分子化学 III</t>
    <rPh sb="2" eb="7">
      <t>コウブンシカガク</t>
    </rPh>
    <phoneticPr fontId="2"/>
  </si>
  <si>
    <t>○有機合成化学</t>
    <phoneticPr fontId="2"/>
  </si>
  <si>
    <t>○有機反応化学</t>
    <phoneticPr fontId="2"/>
  </si>
  <si>
    <t>60時間以上</t>
    <rPh sb="2" eb="6">
      <t>ジカンイジョウ</t>
    </rPh>
    <phoneticPr fontId="2"/>
  </si>
  <si>
    <t>○□無機工業化学</t>
    <rPh sb="2" eb="8">
      <t>ムキコウギョウカガク</t>
    </rPh>
    <phoneticPr fontId="2"/>
  </si>
  <si>
    <t>★必修</t>
    <phoneticPr fontId="2"/>
  </si>
  <si>
    <t>合計</t>
    <rPh sb="0" eb="2">
      <t>ゴウケイ</t>
    </rPh>
    <phoneticPr fontId="2"/>
  </si>
  <si>
    <t>900時間以上</t>
    <rPh sb="3" eb="7">
      <t>ジカンイジョウ</t>
    </rPh>
    <phoneticPr fontId="2"/>
  </si>
  <si>
    <t>○□安全工学</t>
    <rPh sb="2" eb="4">
      <t>アンゼン</t>
    </rPh>
    <phoneticPr fontId="2"/>
  </si>
  <si>
    <t>○□プロセス制御</t>
    <rPh sb="6" eb="8">
      <t>セイギョ</t>
    </rPh>
    <phoneticPr fontId="2"/>
  </si>
  <si>
    <t>科目名を記載してある科目の単位を取得したら「○」を選択する。</t>
    <rPh sb="0" eb="3">
      <t>カモクメイ</t>
    </rPh>
    <rPh sb="4" eb="6">
      <t>キサイシテイ</t>
    </rPh>
    <rPh sb="10" eb="12">
      <t>カモク</t>
    </rPh>
    <rPh sb="13" eb="15">
      <t>タンイ</t>
    </rPh>
    <rPh sb="16" eb="18">
      <t>シュトク</t>
    </rPh>
    <rPh sb="25" eb="27">
      <t>センタク</t>
    </rPh>
    <phoneticPr fontId="2"/>
  </si>
  <si>
    <t>学習時間総計</t>
    <rPh sb="0" eb="4">
      <t>ガクシュウジカン</t>
    </rPh>
    <rPh sb="4" eb="6">
      <t>ソウケイ</t>
    </rPh>
    <phoneticPr fontId="2"/>
  </si>
  <si>
    <t>1,800時間以上</t>
    <rPh sb="5" eb="9">
      <t>ジカンイジョウ</t>
    </rPh>
    <phoneticPr fontId="2"/>
  </si>
  <si>
    <t>×</t>
    <phoneticPr fontId="2"/>
  </si>
  <si>
    <t>単位を取得した場合には○を選択する。</t>
  </si>
  <si>
    <t>単位を取得した場合には○を選択する。</t>
    <rPh sb="0" eb="2">
      <t>タンイ</t>
    </rPh>
    <rPh sb="3" eb="5">
      <t>シュトク</t>
    </rPh>
    <rPh sb="7" eb="9">
      <t>バアイ</t>
    </rPh>
    <rPh sb="13" eb="15">
      <t>センタク</t>
    </rPh>
    <phoneticPr fontId="2"/>
  </si>
  <si>
    <t>氏名</t>
    <rPh sb="0" eb="2">
      <t>シメイ</t>
    </rPh>
    <phoneticPr fontId="2"/>
  </si>
  <si>
    <t>JABEE達成度評価　応用化学コース</t>
    <rPh sb="5" eb="10">
      <t>タッセイドヒョウカ</t>
    </rPh>
    <rPh sb="11" eb="15">
      <t>オウヨウカガク</t>
    </rPh>
    <phoneticPr fontId="2"/>
  </si>
  <si>
    <t>科目外項目</t>
    <rPh sb="0" eb="3">
      <t>カモクガイ</t>
    </rPh>
    <rPh sb="3" eb="5">
      <t>コウモク</t>
    </rPh>
    <phoneticPr fontId="2"/>
  </si>
  <si>
    <t>2年生</t>
    <rPh sb="1" eb="3">
      <t>ネンセイ</t>
    </rPh>
    <phoneticPr fontId="2"/>
  </si>
  <si>
    <t>環境レポート</t>
    <rPh sb="0" eb="2">
      <t>カンキョウ</t>
    </rPh>
    <phoneticPr fontId="2"/>
  </si>
  <si>
    <t>工場見学</t>
    <rPh sb="0" eb="4">
      <t>コウジョウケンガク</t>
    </rPh>
    <phoneticPr fontId="2"/>
  </si>
  <si>
    <t>工場見学・講演会レポート</t>
    <rPh sb="0" eb="4">
      <t>コウジョウケンガク</t>
    </rPh>
    <rPh sb="5" eb="8">
      <t>コウエンカイ</t>
    </rPh>
    <phoneticPr fontId="2"/>
  </si>
  <si>
    <t>3年生</t>
    <rPh sb="1" eb="3">
      <t>ネンセイ</t>
    </rPh>
    <phoneticPr fontId="2"/>
  </si>
  <si>
    <t>工場見学レポート</t>
    <rPh sb="0" eb="4">
      <t>コウジョウケンガク</t>
    </rPh>
    <phoneticPr fontId="2"/>
  </si>
  <si>
    <t>＝</t>
    <phoneticPr fontId="2"/>
  </si>
  <si>
    <t>大学学習法</t>
    <rPh sb="0" eb="5">
      <t>ダイガクガクシュウホウ</t>
    </rPh>
    <phoneticPr fontId="2"/>
  </si>
  <si>
    <t>★必修</t>
  </si>
  <si>
    <t>工学部
専門科目群</t>
    <rPh sb="0" eb="3">
      <t>コウガクブ</t>
    </rPh>
    <rPh sb="4" eb="9">
      <t>センモンカモクグン</t>
    </rPh>
    <phoneticPr fontId="2"/>
  </si>
  <si>
    <t>工学部
専門科目群</t>
    <rPh sb="0" eb="3">
      <t>コウガクブ</t>
    </rPh>
    <rPh sb="4" eb="9">
      <t>センモンカモク￥グン</t>
    </rPh>
    <phoneticPr fontId="2"/>
  </si>
  <si>
    <t>工学部
専門科目群</t>
    <rPh sb="0" eb="3">
      <t>コウガクブ</t>
    </rPh>
    <rPh sb="4" eb="9">
      <t>センモンカモグン</t>
    </rPh>
    <phoneticPr fontId="2"/>
  </si>
  <si>
    <t>化学工学コース（３）専門基礎科目（取得単位数合計）</t>
    <phoneticPr fontId="2"/>
  </si>
  <si>
    <t>★卒業要件</t>
    <rPh sb="1" eb="5">
      <t>ソツギョウヨウケン</t>
    </rPh>
    <phoneticPr fontId="2"/>
  </si>
  <si>
    <t>自然系共通専門基礎</t>
    <rPh sb="0" eb="3">
      <t>シゼンケイ</t>
    </rPh>
    <rPh sb="3" eb="9">
      <t>キョウツウセンモンキソ</t>
    </rPh>
    <phoneticPr fontId="2"/>
  </si>
  <si>
    <t>自然科学</t>
    <rPh sb="0" eb="4">
      <t>シゼンカガク</t>
    </rPh>
    <phoneticPr fontId="2"/>
  </si>
  <si>
    <t>医歯学</t>
    <rPh sb="0" eb="3">
      <t>イシガク</t>
    </rPh>
    <phoneticPr fontId="2"/>
  </si>
  <si>
    <t>◎　卒業研修，卒業研究</t>
    <rPh sb="4" eb="6">
      <t>ケンシュウ</t>
    </rPh>
    <phoneticPr fontId="2"/>
  </si>
  <si>
    <t>　物理化学Ⅳ</t>
    <rPh sb="1" eb="5">
      <t>ブツリカガク</t>
    </rPh>
    <phoneticPr fontId="2"/>
  </si>
  <si>
    <t>●化学技術英語</t>
    <rPh sb="1" eb="7">
      <t>カガクギジュツエイゴ</t>
    </rPh>
    <phoneticPr fontId="2"/>
  </si>
  <si>
    <r>
      <rPr>
        <sz val="12"/>
        <rFont val="Osaka"/>
        <family val="2"/>
        <charset val="128"/>
      </rPr>
      <t>１コマ</t>
    </r>
    <r>
      <rPr>
        <sz val="12"/>
        <rFont val="Cambria"/>
        <family val="1"/>
      </rPr>
      <t>×</t>
    </r>
    <r>
      <rPr>
        <sz val="12"/>
        <rFont val="Osaka"/>
        <family val="2"/>
        <charset val="128"/>
      </rPr>
      <t>15回の授業時間数＝22.5時間</t>
    </r>
    <rPh sb="6" eb="7">
      <t>カイ</t>
    </rPh>
    <rPh sb="8" eb="13">
      <t>ジュギョウジカンスウ</t>
    </rPh>
    <rPh sb="18" eb="20">
      <t>ジカン</t>
    </rPh>
    <phoneticPr fontId="2"/>
  </si>
  <si>
    <t>★6単位以上</t>
    <phoneticPr fontId="2"/>
  </si>
  <si>
    <t>★英語4単位、初修外国語２単位を含む6単位以上</t>
    <rPh sb="1" eb="3">
      <t>エイゴ</t>
    </rPh>
    <rPh sb="4" eb="6">
      <t>タンイ</t>
    </rPh>
    <rPh sb="7" eb="12">
      <t>ショシュウガイコクゴ</t>
    </rPh>
    <rPh sb="13" eb="15">
      <t>タンイ</t>
    </rPh>
    <rPh sb="16" eb="17">
      <t>フク</t>
    </rPh>
    <rPh sb="19" eb="23">
      <t>タンイイジョウ</t>
    </rPh>
    <phoneticPr fontId="2"/>
  </si>
  <si>
    <t>技術文献リサーチの時間を集計していない場合は年間90 hとする</t>
    <rPh sb="22" eb="24">
      <t xml:space="preserve">ネンカン </t>
    </rPh>
    <phoneticPr fontId="2"/>
  </si>
  <si>
    <t>★情報リテラシー，自然系共通専門基礎，自然科学を10単位以上</t>
    <rPh sb="1" eb="3">
      <t>ジョウホウ</t>
    </rPh>
    <rPh sb="9" eb="12">
      <t>シゼンケイ</t>
    </rPh>
    <rPh sb="12" eb="14">
      <t>キョウツウ</t>
    </rPh>
    <rPh sb="14" eb="16">
      <t>センモン</t>
    </rPh>
    <rPh sb="16" eb="18">
      <t>キソ</t>
    </rPh>
    <rPh sb="19" eb="23">
      <t>シゼンカガク</t>
    </rPh>
    <phoneticPr fontId="2"/>
  </si>
  <si>
    <t>☆化学システム応用数理</t>
    <phoneticPr fontId="2"/>
  </si>
  <si>
    <t>☆化学工学基礎</t>
    <rPh sb="1" eb="2">
      <t xml:space="preserve">カガクコウガクキソ </t>
    </rPh>
    <phoneticPr fontId="2"/>
  </si>
  <si>
    <t>☆化学プロセス概論</t>
    <rPh sb="1" eb="2">
      <t>カガクp</t>
    </rPh>
    <phoneticPr fontId="2"/>
  </si>
  <si>
    <t>☆高分子化学概論</t>
    <phoneticPr fontId="2"/>
  </si>
  <si>
    <t>●■技術文献リサーチA,B,C,D
（合計の時間数）</t>
    <rPh sb="2" eb="4">
      <t xml:space="preserve">ギジュツ </t>
    </rPh>
    <rPh sb="4" eb="6">
      <t xml:space="preserve">ブンケン </t>
    </rPh>
    <rPh sb="19" eb="21">
      <t>ゴウケイ</t>
    </rPh>
    <rPh sb="22" eb="25">
      <t>ジカンスウ</t>
    </rPh>
    <phoneticPr fontId="2"/>
  </si>
  <si>
    <t>○□分析化学（工）</t>
    <rPh sb="7" eb="8">
      <t xml:space="preserve">コウ </t>
    </rPh>
    <phoneticPr fontId="2"/>
  </si>
  <si>
    <t>○□有機化学（工）</t>
    <phoneticPr fontId="2"/>
  </si>
  <si>
    <t>○□物理化学Ⅱ</t>
    <phoneticPr fontId="2"/>
  </si>
  <si>
    <t>○□物理化学Ⅰ</t>
    <phoneticPr fontId="2"/>
  </si>
  <si>
    <t>工学科共通</t>
    <rPh sb="0" eb="1">
      <t xml:space="preserve">コウガクカ </t>
    </rPh>
    <rPh sb="3" eb="5">
      <t xml:space="preserve">キョウツウ </t>
    </rPh>
    <phoneticPr fontId="2"/>
  </si>
  <si>
    <t>総合工学概論</t>
    <rPh sb="0" eb="4">
      <t xml:space="preserve">ソウゴウコウガク </t>
    </rPh>
    <rPh sb="4" eb="6">
      <t xml:space="preserve">ガイロン </t>
    </rPh>
    <phoneticPr fontId="2"/>
  </si>
  <si>
    <t>総合技術科学演習</t>
    <rPh sb="0" eb="1">
      <t xml:space="preserve">ソウゴウ </t>
    </rPh>
    <rPh sb="2" eb="8">
      <t xml:space="preserve">ギジュツカガクエンシュウ </t>
    </rPh>
    <phoneticPr fontId="2"/>
  </si>
  <si>
    <t>技術者の心がまえ</t>
    <rPh sb="0" eb="3">
      <t xml:space="preserve">ギジュツシャノココロガマエ </t>
    </rPh>
    <phoneticPr fontId="2"/>
  </si>
  <si>
    <t>知的財産論</t>
    <rPh sb="0" eb="5">
      <t>チテキザイ</t>
    </rPh>
    <phoneticPr fontId="2"/>
  </si>
  <si>
    <t>情報セキュリティ概論</t>
    <rPh sb="0" eb="2">
      <t>ジョウホウセキュリ</t>
    </rPh>
    <rPh sb="8" eb="10">
      <t xml:space="preserve">ガイロン </t>
    </rPh>
    <phoneticPr fontId="2"/>
  </si>
  <si>
    <t>★10単位以上
（5科目以上）</t>
    <rPh sb="3" eb="7">
      <t>タンイイジョウ</t>
    </rPh>
    <rPh sb="10" eb="12">
      <t>カモク</t>
    </rPh>
    <rPh sb="12" eb="14">
      <t>イジョウ</t>
    </rPh>
    <phoneticPr fontId="2"/>
  </si>
  <si>
    <t>　放射化学（工）</t>
    <rPh sb="6" eb="7">
      <t xml:space="preserve">コウ </t>
    </rPh>
    <phoneticPr fontId="2"/>
  </si>
  <si>
    <t>●無機化学実験（工）</t>
    <rPh sb="8" eb="9">
      <t xml:space="preserve">コウ </t>
    </rPh>
    <phoneticPr fontId="2"/>
  </si>
  <si>
    <t>●分析化学実験（工）</t>
    <rPh sb="8" eb="9">
      <t xml:space="preserve">コウ </t>
    </rPh>
    <phoneticPr fontId="2"/>
  </si>
  <si>
    <t>●物理化学実験（工）</t>
    <rPh sb="8" eb="9">
      <t xml:space="preserve">コウ </t>
    </rPh>
    <phoneticPr fontId="2"/>
  </si>
  <si>
    <t>●有機化学実験（工）</t>
    <rPh sb="8" eb="9">
      <t xml:space="preserve">コウ </t>
    </rPh>
    <phoneticPr fontId="2"/>
  </si>
  <si>
    <t>●■技術文献リサーチA,B,C,D
（合計の時間数）</t>
    <rPh sb="1" eb="3">
      <t xml:space="preserve">ギジュツ </t>
    </rPh>
    <rPh sb="3" eb="5">
      <t xml:space="preserve">ブンケン </t>
    </rPh>
    <rPh sb="18" eb="20">
      <t>ゴウケイ</t>
    </rPh>
    <rPh sb="21" eb="24">
      <t>ジカンスウ</t>
    </rPh>
    <phoneticPr fontId="2"/>
  </si>
  <si>
    <t>技術文献リサーチの時間を集計していない場合は年間90 hとする</t>
    <phoneticPr fontId="2"/>
  </si>
  <si>
    <r>
      <t>４科目以上</t>
    </r>
    <r>
      <rPr>
        <sz val="12"/>
        <rFont val="ヒラギノ角ゴ Pro W3"/>
        <family val="2"/>
        <charset val="128"/>
      </rPr>
      <t xml:space="preserve">
★卒業要件
○32単位以上</t>
    </r>
    <rPh sb="1" eb="5">
      <t>カモクイジョウ</t>
    </rPh>
    <rPh sb="8" eb="12">
      <t>ソツギョウヨウケン</t>
    </rPh>
    <rPh sb="16" eb="20">
      <t>タンイイジョウ</t>
    </rPh>
    <phoneticPr fontId="2"/>
  </si>
  <si>
    <r>
      <t>３科目以上</t>
    </r>
    <r>
      <rPr>
        <sz val="12"/>
        <rFont val="ヒラギノ角ゴ Pro W3"/>
        <family val="2"/>
        <charset val="128"/>
      </rPr>
      <t xml:space="preserve">
★卒業要件
○32単位以上</t>
    </r>
    <rPh sb="1" eb="5">
      <t>カモクイジョウ</t>
    </rPh>
    <phoneticPr fontId="2"/>
  </si>
  <si>
    <t>★卒業要件
○32単位以上
●12単位　
工学部専門科目
６６単位以上</t>
    <rPh sb="17" eb="19">
      <t>タンイ</t>
    </rPh>
    <rPh sb="22" eb="24">
      <t>コウガク</t>
    </rPh>
    <rPh sb="24" eb="25">
      <t>ブ</t>
    </rPh>
    <rPh sb="25" eb="29">
      <t>センモンカモク</t>
    </rPh>
    <rPh sb="32" eb="36">
      <t>タンイイジョウ</t>
    </rPh>
    <phoneticPr fontId="2"/>
  </si>
  <si>
    <t>単位を取得した場合には○を選択する。</t>
    <phoneticPr fontId="2"/>
  </si>
  <si>
    <t>学習時間</t>
    <rPh sb="0" eb="4">
      <t xml:space="preserve">ガクシュウジカン </t>
    </rPh>
    <phoneticPr fontId="2"/>
  </si>
  <si>
    <t>達成目標</t>
    <rPh sb="0" eb="4">
      <t>タッセイモクヒョウ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</si>
</sst>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Osaka"/>
      <charset val="128"/>
    </font>
    <font>
      <sz val="12"/>
      <name val="Osaka"/>
      <family val="2"/>
      <charset val="128"/>
    </font>
    <font>
      <sz val="6"/>
      <name val="Osaka"/>
      <family val="3"/>
      <charset val="128"/>
    </font>
    <font>
      <sz val="12"/>
      <name val="ヒラギノ角ゴ Pro W3"/>
      <family val="2"/>
      <charset val="128"/>
    </font>
    <font>
      <sz val="10"/>
      <name val="ヒラギノ角ゴ Pro W3"/>
      <family val="2"/>
      <charset val="128"/>
    </font>
    <font>
      <sz val="11"/>
      <name val="ヒラギノ角ゴ Pro W3"/>
      <family val="2"/>
      <charset val="128"/>
    </font>
    <font>
      <sz val="10"/>
      <name val="Osaka"/>
      <family val="3"/>
      <charset val="128"/>
    </font>
    <font>
      <sz val="18"/>
      <name val="ヒラギノ角ゴ Pro W3"/>
      <family val="2"/>
      <charset val="128"/>
    </font>
    <font>
      <sz val="14"/>
      <name val="ヒラギノ角ゴ Pro W3"/>
      <family val="2"/>
      <charset val="128"/>
    </font>
    <font>
      <sz val="12"/>
      <color indexed="9"/>
      <name val="ヒラギノ角ゴ Pro W3"/>
      <family val="2"/>
      <charset val="128"/>
    </font>
    <font>
      <b/>
      <sz val="12"/>
      <name val="ヒラギノ角ゴ Pro W3"/>
      <family val="2"/>
      <charset val="128"/>
    </font>
    <font>
      <sz val="1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 wrapText="1"/>
    </xf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vertical="top" wrapText="1"/>
    </xf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/>
    <xf numFmtId="0" fontId="5" fillId="0" borderId="1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0" fontId="3" fillId="3" borderId="10" xfId="0" applyFont="1" applyFill="1" applyBorder="1"/>
    <xf numFmtId="0" fontId="3" fillId="3" borderId="10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0" borderId="10" xfId="0" applyFont="1" applyBorder="1"/>
    <xf numFmtId="0" fontId="3" fillId="2" borderId="11" xfId="0" applyFont="1" applyFill="1" applyBorder="1"/>
    <xf numFmtId="0" fontId="3" fillId="2" borderId="6" xfId="0" applyFont="1" applyFill="1" applyBorder="1"/>
    <xf numFmtId="0" fontId="3" fillId="0" borderId="11" xfId="0" applyFont="1" applyBorder="1"/>
    <xf numFmtId="0" fontId="3" fillId="3" borderId="2" xfId="0" applyFont="1" applyFill="1" applyBorder="1"/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13" xfId="0" applyFont="1" applyBorder="1"/>
    <xf numFmtId="0" fontId="3" fillId="0" borderId="0" xfId="0" applyFont="1" applyAlignment="1">
      <alignment vertical="center"/>
    </xf>
    <xf numFmtId="0" fontId="5" fillId="4" borderId="14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5" borderId="16" xfId="0" applyFont="1" applyFill="1" applyBorder="1" applyAlignment="1">
      <alignment horizontal="right"/>
    </xf>
    <xf numFmtId="0" fontId="3" fillId="5" borderId="17" xfId="0" applyFont="1" applyFill="1" applyBorder="1"/>
    <xf numFmtId="0" fontId="3" fillId="4" borderId="16" xfId="0" applyFont="1" applyFill="1" applyBorder="1"/>
    <xf numFmtId="0" fontId="3" fillId="4" borderId="17" xfId="0" applyFont="1" applyFill="1" applyBorder="1"/>
    <xf numFmtId="0" fontId="3" fillId="6" borderId="18" xfId="0" applyFont="1" applyFill="1" applyBorder="1"/>
    <xf numFmtId="0" fontId="3" fillId="6" borderId="17" xfId="0" applyFont="1" applyFill="1" applyBorder="1"/>
    <xf numFmtId="0" fontId="3" fillId="7" borderId="16" xfId="0" applyFont="1" applyFill="1" applyBorder="1"/>
    <xf numFmtId="0" fontId="3" fillId="7" borderId="17" xfId="0" applyFont="1" applyFill="1" applyBorder="1"/>
    <xf numFmtId="0" fontId="3" fillId="2" borderId="18" xfId="0" applyFont="1" applyFill="1" applyBorder="1" applyAlignment="1">
      <alignment horizontal="right"/>
    </xf>
    <xf numFmtId="0" fontId="3" fillId="2" borderId="1" xfId="0" applyFont="1" applyFill="1" applyBorder="1"/>
    <xf numFmtId="0" fontId="3" fillId="8" borderId="17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3" borderId="18" xfId="0" applyFont="1" applyFill="1" applyBorder="1" applyAlignment="1">
      <alignment horizontal="right"/>
    </xf>
    <xf numFmtId="0" fontId="3" fillId="3" borderId="1" xfId="0" applyFont="1" applyFill="1" applyBorder="1"/>
    <xf numFmtId="0" fontId="3" fillId="3" borderId="10" xfId="0" applyFont="1" applyFill="1" applyBorder="1" applyAlignment="1">
      <alignment horizontal="center" vertical="center"/>
    </xf>
    <xf numFmtId="0" fontId="3" fillId="0" borderId="19" xfId="0" applyFont="1" applyBorder="1"/>
    <xf numFmtId="0" fontId="3" fillId="3" borderId="1" xfId="0" applyFont="1" applyFill="1" applyBorder="1" applyAlignment="1">
      <alignment horizontal="center" vertical="center"/>
    </xf>
    <xf numFmtId="49" fontId="3" fillId="0" borderId="0" xfId="0" applyNumberFormat="1" applyFont="1"/>
    <xf numFmtId="0" fontId="3" fillId="0" borderId="0" xfId="0" applyFont="1" applyBorder="1" applyAlignment="1"/>
    <xf numFmtId="0" fontId="3" fillId="6" borderId="1" xfId="0" applyFont="1" applyFill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49" fontId="3" fillId="0" borderId="23" xfId="0" applyNumberFormat="1" applyFont="1" applyBorder="1" applyAlignment="1">
      <alignment horizontal="right"/>
    </xf>
    <xf numFmtId="0" fontId="3" fillId="0" borderId="24" xfId="0" applyFont="1" applyBorder="1"/>
    <xf numFmtId="49" fontId="3" fillId="0" borderId="25" xfId="0" applyNumberFormat="1" applyFont="1" applyBorder="1" applyAlignment="1">
      <alignment horizontal="right"/>
    </xf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49" fontId="3" fillId="0" borderId="1" xfId="0" applyNumberFormat="1" applyFont="1" applyBorder="1"/>
    <xf numFmtId="0" fontId="3" fillId="0" borderId="12" xfId="0" applyFont="1" applyBorder="1"/>
    <xf numFmtId="0" fontId="3" fillId="0" borderId="30" xfId="0" applyFont="1" applyBorder="1"/>
    <xf numFmtId="0" fontId="3" fillId="0" borderId="31" xfId="0" applyFont="1" applyBorder="1"/>
    <xf numFmtId="0" fontId="3" fillId="3" borderId="28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3" fillId="8" borderId="16" xfId="0" applyFont="1" applyFill="1" applyBorder="1"/>
    <xf numFmtId="0" fontId="3" fillId="0" borderId="32" xfId="0" applyFont="1" applyBorder="1"/>
    <xf numFmtId="0" fontId="3" fillId="2" borderId="5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 vertical="center" wrapText="1"/>
    </xf>
    <xf numFmtId="0" fontId="3" fillId="5" borderId="32" xfId="0" applyFont="1" applyFill="1" applyBorder="1" applyAlignment="1">
      <alignment horizontal="right"/>
    </xf>
    <xf numFmtId="0" fontId="3" fillId="4" borderId="32" xfId="0" applyFont="1" applyFill="1" applyBorder="1" applyAlignment="1">
      <alignment horizontal="right"/>
    </xf>
    <xf numFmtId="0" fontId="3" fillId="6" borderId="32" xfId="0" applyFont="1" applyFill="1" applyBorder="1" applyAlignment="1">
      <alignment horizontal="right"/>
    </xf>
    <xf numFmtId="0" fontId="3" fillId="7" borderId="32" xfId="0" applyFont="1" applyFill="1" applyBorder="1" applyAlignment="1">
      <alignment horizontal="right"/>
    </xf>
    <xf numFmtId="0" fontId="3" fillId="8" borderId="32" xfId="0" applyFont="1" applyFill="1" applyBorder="1" applyAlignment="1">
      <alignment horizontal="right"/>
    </xf>
    <xf numFmtId="0" fontId="3" fillId="0" borderId="33" xfId="0" applyFont="1" applyBorder="1" applyAlignment="1">
      <alignment vertical="center" wrapText="1"/>
    </xf>
    <xf numFmtId="0" fontId="3" fillId="3" borderId="16" xfId="0" applyFont="1" applyFill="1" applyBorder="1"/>
    <xf numFmtId="0" fontId="3" fillId="3" borderId="17" xfId="0" applyFont="1" applyFill="1" applyBorder="1"/>
    <xf numFmtId="0" fontId="3" fillId="3" borderId="32" xfId="0" applyFont="1" applyFill="1" applyBorder="1" applyAlignment="1">
      <alignment horizontal="right"/>
    </xf>
    <xf numFmtId="0" fontId="8" fillId="3" borderId="34" xfId="0" applyFont="1" applyFill="1" applyBorder="1"/>
    <xf numFmtId="0" fontId="9" fillId="0" borderId="0" xfId="0" applyFont="1"/>
    <xf numFmtId="0" fontId="4" fillId="0" borderId="5" xfId="0" applyFont="1" applyBorder="1" applyAlignment="1">
      <alignment vertical="center" wrapText="1"/>
    </xf>
    <xf numFmtId="0" fontId="3" fillId="3" borderId="4" xfId="0" applyFont="1" applyFill="1" applyBorder="1"/>
    <xf numFmtId="0" fontId="3" fillId="0" borderId="10" xfId="0" applyFont="1" applyBorder="1" applyAlignment="1"/>
    <xf numFmtId="0" fontId="3" fillId="0" borderId="1" xfId="0" applyFont="1" applyBorder="1" applyAlignment="1"/>
    <xf numFmtId="0" fontId="3" fillId="8" borderId="0" xfId="0" applyFont="1" applyFill="1"/>
    <xf numFmtId="0" fontId="3" fillId="8" borderId="0" xfId="0" applyFont="1" applyFill="1" applyAlignment="1">
      <alignment shrinkToFit="1"/>
    </xf>
    <xf numFmtId="0" fontId="3" fillId="0" borderId="0" xfId="0" applyFont="1" applyAlignment="1"/>
    <xf numFmtId="0" fontId="3" fillId="0" borderId="37" xfId="0" applyFont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wrapText="1"/>
    </xf>
    <xf numFmtId="0" fontId="1" fillId="0" borderId="0" xfId="0" applyFont="1"/>
    <xf numFmtId="0" fontId="3" fillId="0" borderId="45" xfId="0" applyFont="1" applyFill="1" applyBorder="1"/>
    <xf numFmtId="0" fontId="3" fillId="0" borderId="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wrapText="1"/>
    </xf>
    <xf numFmtId="0" fontId="10" fillId="0" borderId="35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3" fillId="0" borderId="0" xfId="0" applyFont="1" applyAlignment="1"/>
    <xf numFmtId="0" fontId="0" fillId="0" borderId="0" xfId="0" applyAlignment="1"/>
    <xf numFmtId="0" fontId="3" fillId="0" borderId="9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38" xfId="0" applyFont="1" applyBorder="1"/>
    <xf numFmtId="0" fontId="3" fillId="0" borderId="7" xfId="0" applyFont="1" applyBorder="1"/>
    <xf numFmtId="0" fontId="3" fillId="0" borderId="19" xfId="0" applyFont="1" applyBorder="1" applyAlignment="1">
      <alignment vertical="top"/>
    </xf>
    <xf numFmtId="0" fontId="0" fillId="0" borderId="19" xfId="0" applyBorder="1" applyAlignment="1"/>
    <xf numFmtId="0" fontId="3" fillId="0" borderId="2" xfId="0" applyFont="1" applyBorder="1" applyAlignment="1"/>
    <xf numFmtId="0" fontId="0" fillId="0" borderId="2" xfId="0" applyBorder="1" applyAlignment="1"/>
    <xf numFmtId="0" fontId="3" fillId="2" borderId="3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0" borderId="37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4" fillId="0" borderId="30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3" fillId="0" borderId="2" xfId="0" applyFont="1" applyBorder="1"/>
    <xf numFmtId="0" fontId="3" fillId="0" borderId="3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2" xfId="0" applyFont="1" applyBorder="1" applyAlignment="1">
      <alignment vertical="top"/>
    </xf>
    <xf numFmtId="0" fontId="10" fillId="0" borderId="1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3" fillId="3" borderId="39" xfId="0" applyFont="1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43" xfId="0" applyFill="1" applyBorder="1" applyAlignment="1">
      <alignment vertical="center" wrapText="1"/>
    </xf>
    <xf numFmtId="0" fontId="7" fillId="5" borderId="0" xfId="0" applyFont="1" applyFill="1" applyAlignment="1">
      <alignment horizontal="center"/>
    </xf>
    <xf numFmtId="0" fontId="4" fillId="0" borderId="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4" xfId="0" applyFont="1" applyBorder="1"/>
    <xf numFmtId="0" fontId="3" fillId="7" borderId="39" xfId="0" applyFont="1" applyFill="1" applyBorder="1" applyAlignment="1">
      <alignment vertical="center" wrapText="1"/>
    </xf>
    <xf numFmtId="0" fontId="0" fillId="7" borderId="18" xfId="0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4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5" borderId="39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0" fillId="0" borderId="3" xfId="0" applyBorder="1" applyAlignment="1"/>
    <xf numFmtId="0" fontId="0" fillId="0" borderId="12" xfId="0" applyBorder="1" applyAlignment="1"/>
    <xf numFmtId="0" fontId="3" fillId="4" borderId="37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8" borderId="16" xfId="0" applyFont="1" applyFill="1" applyBorder="1" applyAlignment="1"/>
    <xf numFmtId="0" fontId="3" fillId="8" borderId="17" xfId="0" applyFont="1" applyFill="1" applyBorder="1" applyAlignment="1"/>
    <xf numFmtId="0" fontId="3" fillId="6" borderId="39" xfId="0" applyFont="1" applyFill="1" applyBorder="1" applyAlignment="1">
      <alignment vertical="center" wrapText="1"/>
    </xf>
    <xf numFmtId="0" fontId="0" fillId="0" borderId="1" xfId="0" applyBorder="1" applyAlignment="1"/>
    <xf numFmtId="0" fontId="3" fillId="0" borderId="8" xfId="0" applyFont="1" applyBorder="1" applyAlignment="1">
      <alignment horizontal="center"/>
    </xf>
    <xf numFmtId="0" fontId="9" fillId="9" borderId="46" xfId="0" applyFont="1" applyFill="1" applyBorder="1"/>
  </cellXfs>
  <cellStyles count="1">
    <cellStyle name="標準" xfId="0" builtinId="0"/>
  </cellStyles>
  <dxfs count="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2"/>
  <sheetViews>
    <sheetView tabSelected="1" view="pageBreakPreview" zoomScaleNormal="100" zoomScaleSheetLayoutView="100" workbookViewId="0">
      <selection activeCell="J6" sqref="J6"/>
    </sheetView>
  </sheetViews>
  <sheetFormatPr baseColWidth="10" defaultColWidth="12.625" defaultRowHeight="18"/>
  <cols>
    <col min="1" max="1" width="9" style="1" customWidth="1"/>
    <col min="2" max="2" width="8.125" style="1" customWidth="1"/>
    <col min="3" max="3" width="18.875" style="1" customWidth="1"/>
    <col min="4" max="4" width="6.5" style="1" customWidth="1"/>
    <col min="5" max="5" width="8.625" style="1" customWidth="1"/>
    <col min="6" max="6" width="2.75" style="1" customWidth="1"/>
    <col min="7" max="7" width="6" style="1" customWidth="1"/>
    <col min="8" max="8" width="2.375" style="1" customWidth="1"/>
    <col min="9" max="9" width="7" style="1" customWidth="1"/>
    <col min="10" max="10" width="12.5" style="1" customWidth="1"/>
    <col min="11" max="11" width="1.875" style="1" customWidth="1"/>
    <col min="12" max="12" width="9" style="1" customWidth="1"/>
    <col min="13" max="13" width="8.625" style="1" customWidth="1"/>
    <col min="14" max="14" width="20.625" style="1" customWidth="1"/>
    <col min="15" max="15" width="8.375" style="1" customWidth="1"/>
    <col min="16" max="16" width="2.75" style="1" customWidth="1"/>
    <col min="17" max="17" width="5.625" style="1" customWidth="1"/>
    <col min="18" max="18" width="2.375" style="1" customWidth="1"/>
    <col min="19" max="19" width="8.25" style="1" customWidth="1"/>
    <col min="20" max="20" width="11.875" style="1" customWidth="1"/>
    <col min="21" max="16384" width="12.625" style="1"/>
  </cols>
  <sheetData>
    <row r="1" spans="1:10" s="73" customFormat="1" ht="29">
      <c r="A1" s="151" t="s">
        <v>96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9" thickBot="1"/>
    <row r="3" spans="1:10" ht="22" customHeight="1" thickBot="1">
      <c r="B3" s="74" t="s">
        <v>2</v>
      </c>
      <c r="C3" s="88"/>
      <c r="E3" s="128" t="str">
        <f>IF(J7*J8*J9*J10*J11*J12*J13*J15*J16*J17*J18*J19*J20*J21*J22=1,"完了","未達成")</f>
        <v>未達成</v>
      </c>
    </row>
    <row r="4" spans="1:10" ht="20" customHeight="1" thickBot="1">
      <c r="E4" s="129"/>
    </row>
    <row r="5" spans="1:10" ht="22" customHeight="1" thickBot="1">
      <c r="B5" s="74" t="s">
        <v>95</v>
      </c>
      <c r="C5" s="88"/>
      <c r="E5" s="130"/>
    </row>
    <row r="6" spans="1:10" ht="19" thickBot="1"/>
    <row r="7" spans="1:10">
      <c r="A7" s="97" t="s">
        <v>97</v>
      </c>
      <c r="B7" s="131" t="s">
        <v>98</v>
      </c>
      <c r="C7" s="66" t="s">
        <v>99</v>
      </c>
      <c r="D7" s="66"/>
      <c r="E7" s="72"/>
      <c r="F7" s="30"/>
      <c r="J7" s="89">
        <f>IF(E7&lt;&gt;"提出",0,1)</f>
        <v>0</v>
      </c>
    </row>
    <row r="8" spans="1:10">
      <c r="A8" s="98"/>
      <c r="B8" s="132"/>
      <c r="C8" s="23" t="s">
        <v>100</v>
      </c>
      <c r="D8" s="23"/>
      <c r="E8" s="52"/>
      <c r="F8" s="9"/>
      <c r="J8" s="89">
        <f>IF(E8&lt;&gt;"参加",0,1)</f>
        <v>0</v>
      </c>
    </row>
    <row r="9" spans="1:10">
      <c r="A9" s="98"/>
      <c r="B9" s="133"/>
      <c r="C9" s="4" t="s">
        <v>101</v>
      </c>
      <c r="D9" s="4"/>
      <c r="E9" s="45"/>
      <c r="F9" s="69"/>
      <c r="J9" s="89">
        <f>IF(E9&lt;&gt;"提出",0,1)</f>
        <v>0</v>
      </c>
    </row>
    <row r="10" spans="1:10">
      <c r="A10" s="98"/>
      <c r="B10" s="100" t="s">
        <v>102</v>
      </c>
      <c r="C10" s="23" t="s">
        <v>50</v>
      </c>
      <c r="D10" s="23"/>
      <c r="E10" s="52"/>
      <c r="F10" s="70"/>
      <c r="J10" s="89">
        <f>IF(E10&lt;&gt;"参加",0,1)</f>
        <v>0</v>
      </c>
    </row>
    <row r="11" spans="1:10">
      <c r="A11" s="98"/>
      <c r="B11" s="101"/>
      <c r="C11" s="23" t="s">
        <v>103</v>
      </c>
      <c r="D11" s="23"/>
      <c r="E11" s="52"/>
      <c r="F11" s="9"/>
      <c r="J11" s="89">
        <f>IF(E11&lt;&gt;"提出",0,1)</f>
        <v>0</v>
      </c>
    </row>
    <row r="12" spans="1:10" ht="19" customHeight="1">
      <c r="A12" s="98"/>
      <c r="B12" s="92" t="s">
        <v>18</v>
      </c>
      <c r="C12" s="23"/>
      <c r="D12" s="23"/>
      <c r="E12" s="52"/>
      <c r="F12" s="71"/>
      <c r="G12" s="114" t="s">
        <v>30</v>
      </c>
      <c r="H12" s="115"/>
      <c r="I12" s="115"/>
      <c r="J12" s="89">
        <f>IF(E12&lt;&gt;"完了",0,1)</f>
        <v>0</v>
      </c>
    </row>
    <row r="13" spans="1:10" ht="19" thickBot="1">
      <c r="A13" s="99"/>
      <c r="B13" s="93" t="s">
        <v>29</v>
      </c>
      <c r="C13" s="2"/>
      <c r="D13" s="2"/>
      <c r="E13" s="54"/>
      <c r="F13" s="11"/>
      <c r="G13" s="114"/>
      <c r="H13" s="115"/>
      <c r="I13" s="115"/>
      <c r="J13" s="89">
        <f>IF(E13&lt;&gt;"完了",0,1)</f>
        <v>0</v>
      </c>
    </row>
    <row r="14" spans="1:10" ht="19" thickBot="1">
      <c r="G14" s="94"/>
      <c r="H14" s="94"/>
      <c r="I14" s="94"/>
      <c r="J14" s="95"/>
    </row>
    <row r="15" spans="1:10">
      <c r="A15" s="125" t="s">
        <v>150</v>
      </c>
      <c r="B15" s="65" t="s">
        <v>31</v>
      </c>
      <c r="C15" s="66"/>
      <c r="D15" s="66"/>
      <c r="E15" s="67">
        <f>I38</f>
        <v>0</v>
      </c>
      <c r="F15" s="30"/>
      <c r="G15" s="1">
        <v>250</v>
      </c>
      <c r="H15" s="1" t="s">
        <v>41</v>
      </c>
      <c r="J15" s="182">
        <f t="shared" ref="J15:J22" si="0">IF(E15&gt;G15,1,0)</f>
        <v>0</v>
      </c>
    </row>
    <row r="16" spans="1:10">
      <c r="A16" s="126"/>
      <c r="B16" s="58" t="s">
        <v>32</v>
      </c>
      <c r="C16" s="23"/>
      <c r="D16" s="23"/>
      <c r="E16" s="59">
        <f>I60</f>
        <v>0</v>
      </c>
      <c r="F16" s="9"/>
      <c r="G16" s="1">
        <v>250</v>
      </c>
      <c r="H16" s="1" t="s">
        <v>41</v>
      </c>
      <c r="J16" s="182">
        <f t="shared" si="0"/>
        <v>0</v>
      </c>
    </row>
    <row r="17" spans="1:10">
      <c r="A17" s="126"/>
      <c r="B17" s="60" t="s">
        <v>59</v>
      </c>
      <c r="C17" s="53"/>
      <c r="D17" s="23" t="s">
        <v>58</v>
      </c>
      <c r="E17" s="59">
        <f>SUM(E18:E21)</f>
        <v>0</v>
      </c>
      <c r="F17" s="9"/>
      <c r="G17" s="1">
        <v>900</v>
      </c>
      <c r="H17" s="1" t="s">
        <v>41</v>
      </c>
      <c r="J17" s="182">
        <f t="shared" si="0"/>
        <v>0</v>
      </c>
    </row>
    <row r="18" spans="1:10">
      <c r="A18" s="126"/>
      <c r="B18" s="61" t="s">
        <v>33</v>
      </c>
      <c r="C18" s="5" t="s">
        <v>37</v>
      </c>
      <c r="D18" s="5"/>
      <c r="E18" s="62">
        <f>I73</f>
        <v>0</v>
      </c>
      <c r="F18" s="9"/>
      <c r="G18" s="1">
        <v>80</v>
      </c>
      <c r="H18" s="1" t="s">
        <v>41</v>
      </c>
      <c r="J18" s="182">
        <f t="shared" si="0"/>
        <v>0</v>
      </c>
    </row>
    <row r="19" spans="1:10">
      <c r="A19" s="126"/>
      <c r="B19" s="61" t="s">
        <v>34</v>
      </c>
      <c r="C19" s="5" t="s">
        <v>38</v>
      </c>
      <c r="D19" s="5"/>
      <c r="E19" s="62">
        <f>I82</f>
        <v>0</v>
      </c>
      <c r="F19" s="9"/>
      <c r="G19" s="1">
        <v>60</v>
      </c>
      <c r="H19" s="1" t="s">
        <v>41</v>
      </c>
      <c r="J19" s="182">
        <f t="shared" si="0"/>
        <v>0</v>
      </c>
    </row>
    <row r="20" spans="1:10">
      <c r="A20" s="126"/>
      <c r="B20" s="61" t="s">
        <v>35</v>
      </c>
      <c r="C20" s="5" t="s">
        <v>39</v>
      </c>
      <c r="D20" s="5"/>
      <c r="E20" s="62">
        <f>I105</f>
        <v>0</v>
      </c>
      <c r="F20" s="9"/>
      <c r="G20" s="1">
        <v>160</v>
      </c>
      <c r="H20" s="1" t="s">
        <v>41</v>
      </c>
      <c r="J20" s="182">
        <f t="shared" si="0"/>
        <v>0</v>
      </c>
    </row>
    <row r="21" spans="1:10">
      <c r="A21" s="126"/>
      <c r="B21" s="63" t="s">
        <v>36</v>
      </c>
      <c r="C21" s="4" t="s">
        <v>40</v>
      </c>
      <c r="D21" s="4"/>
      <c r="E21" s="64">
        <f>I110</f>
        <v>0</v>
      </c>
      <c r="F21" s="9"/>
      <c r="G21" s="1">
        <v>80</v>
      </c>
      <c r="H21" s="1" t="s">
        <v>41</v>
      </c>
      <c r="J21" s="182">
        <f t="shared" si="0"/>
        <v>0</v>
      </c>
    </row>
    <row r="22" spans="1:10" ht="19" thickBot="1">
      <c r="A22" s="127"/>
      <c r="B22" s="68" t="s">
        <v>42</v>
      </c>
      <c r="C22" s="2"/>
      <c r="D22" s="2"/>
      <c r="E22" s="2">
        <f>SUM(E15:E17)</f>
        <v>0</v>
      </c>
      <c r="F22" s="11"/>
      <c r="G22" s="1">
        <v>1800</v>
      </c>
      <c r="H22" s="1" t="s">
        <v>41</v>
      </c>
      <c r="J22" s="182">
        <f t="shared" si="0"/>
        <v>0</v>
      </c>
    </row>
    <row r="23" spans="1:10">
      <c r="B23" s="55"/>
    </row>
    <row r="24" spans="1:10">
      <c r="B24" s="55"/>
      <c r="C24" s="1" t="s">
        <v>49</v>
      </c>
    </row>
    <row r="27" spans="1:10" ht="19">
      <c r="A27" s="103" t="s">
        <v>118</v>
      </c>
      <c r="J27" s="1" t="s">
        <v>111</v>
      </c>
    </row>
    <row r="28" spans="1:10" ht="20" thickBot="1">
      <c r="A28"/>
      <c r="C28" s="1" t="s">
        <v>89</v>
      </c>
    </row>
    <row r="29" spans="1:10" customFormat="1" ht="20" thickBot="1">
      <c r="A29" s="116" t="s">
        <v>10</v>
      </c>
      <c r="B29" s="117"/>
      <c r="C29" s="14"/>
      <c r="D29" s="14"/>
      <c r="E29" s="14" t="s">
        <v>67</v>
      </c>
      <c r="F29" s="14"/>
      <c r="G29" s="14"/>
      <c r="H29" s="14"/>
      <c r="I29" s="14" t="s">
        <v>57</v>
      </c>
      <c r="J29" s="181" t="s">
        <v>151</v>
      </c>
    </row>
    <row r="30" spans="1:10" customFormat="1" ht="20" customHeight="1" thickTop="1">
      <c r="A30" s="122" t="s">
        <v>7</v>
      </c>
      <c r="B30" s="154" t="s">
        <v>71</v>
      </c>
      <c r="C30" s="154"/>
      <c r="D30" s="10"/>
      <c r="E30" s="91"/>
      <c r="F30" s="10" t="s">
        <v>72</v>
      </c>
      <c r="G30" s="10">
        <v>11.25</v>
      </c>
      <c r="H30" s="10" t="s">
        <v>73</v>
      </c>
      <c r="I30" s="10">
        <f>E30*G30</f>
        <v>0</v>
      </c>
      <c r="J30" s="138" t="s">
        <v>119</v>
      </c>
    </row>
    <row r="31" spans="1:10" customFormat="1" ht="19">
      <c r="A31" s="123"/>
      <c r="B31" s="137" t="s">
        <v>1</v>
      </c>
      <c r="C31" s="137"/>
      <c r="D31" s="4"/>
      <c r="E31" s="27"/>
      <c r="F31" s="4" t="s">
        <v>72</v>
      </c>
      <c r="G31" s="4">
        <v>11.25</v>
      </c>
      <c r="H31" s="4" t="s">
        <v>73</v>
      </c>
      <c r="I31" s="4">
        <f t="shared" ref="I31:I37" si="1">E31*G31</f>
        <v>0</v>
      </c>
      <c r="J31" s="139"/>
    </row>
    <row r="32" spans="1:10" customFormat="1" ht="20" customHeight="1">
      <c r="A32" s="123"/>
      <c r="B32" s="140" t="s">
        <v>66</v>
      </c>
      <c r="C32" s="121"/>
      <c r="D32" s="4"/>
      <c r="E32" s="27"/>
      <c r="F32" s="4" t="s">
        <v>72</v>
      </c>
      <c r="G32" s="4">
        <v>11.25</v>
      </c>
      <c r="H32" s="4" t="s">
        <v>73</v>
      </c>
      <c r="I32" s="4">
        <f t="shared" si="1"/>
        <v>0</v>
      </c>
      <c r="J32" s="28"/>
    </row>
    <row r="33" spans="1:10" customFormat="1" ht="19">
      <c r="A33" s="123"/>
      <c r="B33" s="118" t="s">
        <v>68</v>
      </c>
      <c r="C33" s="119"/>
      <c r="D33" s="1"/>
      <c r="E33" s="20"/>
      <c r="F33" s="1" t="s">
        <v>72</v>
      </c>
      <c r="G33" s="1">
        <v>22.5</v>
      </c>
      <c r="H33" s="1" t="s">
        <v>73</v>
      </c>
      <c r="I33" s="1">
        <f t="shared" si="1"/>
        <v>0</v>
      </c>
      <c r="J33" s="152" t="s">
        <v>120</v>
      </c>
    </row>
    <row r="34" spans="1:10" customFormat="1" ht="19">
      <c r="A34" s="123"/>
      <c r="B34" s="112" t="s">
        <v>0</v>
      </c>
      <c r="C34" s="113"/>
      <c r="D34" s="1"/>
      <c r="E34" s="20"/>
      <c r="F34" s="1" t="s">
        <v>72</v>
      </c>
      <c r="G34" s="1">
        <v>11.25</v>
      </c>
      <c r="H34" s="1" t="s">
        <v>73</v>
      </c>
      <c r="I34" s="1">
        <f t="shared" si="1"/>
        <v>0</v>
      </c>
      <c r="J34" s="152"/>
    </row>
    <row r="35" spans="1:10" customFormat="1" ht="19">
      <c r="A35" s="123"/>
      <c r="B35" s="120" t="s">
        <v>3</v>
      </c>
      <c r="C35" s="121"/>
      <c r="D35" s="4"/>
      <c r="E35" s="21"/>
      <c r="F35" s="4" t="s">
        <v>72</v>
      </c>
      <c r="G35" s="4">
        <v>22.5</v>
      </c>
      <c r="H35" s="4" t="s">
        <v>73</v>
      </c>
      <c r="I35" s="4">
        <f t="shared" si="1"/>
        <v>0</v>
      </c>
      <c r="J35" s="153"/>
    </row>
    <row r="36" spans="1:10" customFormat="1" ht="19">
      <c r="A36" s="123"/>
      <c r="B36" s="56" t="s">
        <v>59</v>
      </c>
      <c r="C36" s="5" t="s">
        <v>117</v>
      </c>
      <c r="D36" s="5"/>
      <c r="E36" s="45"/>
      <c r="F36" s="1"/>
      <c r="G36" s="1">
        <v>45</v>
      </c>
      <c r="H36" s="1" t="s">
        <v>73</v>
      </c>
      <c r="I36" s="1" t="str">
        <f>IF(E36="○",G36,"")</f>
        <v/>
      </c>
      <c r="J36" s="9" t="s">
        <v>17</v>
      </c>
    </row>
    <row r="37" spans="1:10" customFormat="1" ht="39" customHeight="1" thickBot="1">
      <c r="A37" s="124"/>
      <c r="B37" s="12" t="s">
        <v>59</v>
      </c>
      <c r="C37" s="109" t="s">
        <v>127</v>
      </c>
      <c r="D37" s="109"/>
      <c r="E37" s="19"/>
      <c r="F37" s="13" t="s">
        <v>22</v>
      </c>
      <c r="G37" s="13">
        <v>0.35</v>
      </c>
      <c r="H37" s="13" t="s">
        <v>73</v>
      </c>
      <c r="I37" s="13">
        <f t="shared" si="1"/>
        <v>0</v>
      </c>
      <c r="J37" s="84" t="s">
        <v>84</v>
      </c>
    </row>
    <row r="38" spans="1:10" customFormat="1" ht="20" thickBot="1">
      <c r="A38" s="1"/>
      <c r="B38" s="1" t="s">
        <v>121</v>
      </c>
      <c r="C38" s="1"/>
      <c r="D38" s="1"/>
      <c r="E38" s="1"/>
      <c r="F38" s="1"/>
      <c r="G38" s="42" t="s">
        <v>58</v>
      </c>
      <c r="H38" s="43"/>
      <c r="I38" s="43">
        <f>SUM(I30:I37)</f>
        <v>0</v>
      </c>
      <c r="J38" s="77" t="s">
        <v>6</v>
      </c>
    </row>
    <row r="39" spans="1:10" customFormat="1" ht="20" thickBot="1">
      <c r="A39" s="1"/>
      <c r="B39" s="1"/>
      <c r="C39" s="1"/>
      <c r="D39" s="1"/>
      <c r="E39" s="1"/>
      <c r="F39" s="1"/>
      <c r="G39" s="29"/>
      <c r="H39" s="1"/>
      <c r="I39" s="1"/>
      <c r="J39" s="1"/>
    </row>
    <row r="40" spans="1:10" customFormat="1" ht="20" thickBot="1">
      <c r="A40" s="116" t="s">
        <v>10</v>
      </c>
      <c r="B40" s="117"/>
      <c r="C40" s="14"/>
      <c r="D40" s="14"/>
      <c r="E40" s="14" t="s">
        <v>67</v>
      </c>
      <c r="F40" s="14"/>
      <c r="G40" s="14"/>
      <c r="H40" s="14"/>
      <c r="I40" s="14" t="s">
        <v>57</v>
      </c>
      <c r="J40" s="181" t="s">
        <v>151</v>
      </c>
    </row>
    <row r="41" spans="1:10" customFormat="1" ht="20" thickTop="1">
      <c r="A41" s="148" t="s">
        <v>8</v>
      </c>
      <c r="B41" s="26" t="s">
        <v>105</v>
      </c>
      <c r="C41" s="26" t="s">
        <v>44</v>
      </c>
      <c r="D41" s="26"/>
      <c r="E41" s="45"/>
      <c r="F41" s="26"/>
      <c r="G41" s="26">
        <v>22.5</v>
      </c>
      <c r="H41" s="26" t="s">
        <v>73</v>
      </c>
      <c r="I41" s="26" t="str">
        <f>IF(E41="○",G41,"")</f>
        <v/>
      </c>
      <c r="J41" s="30" t="s">
        <v>27</v>
      </c>
    </row>
    <row r="42" spans="1:10" customFormat="1" ht="20" customHeight="1">
      <c r="A42" s="149"/>
      <c r="B42" s="112" t="s">
        <v>4</v>
      </c>
      <c r="C42" s="113"/>
      <c r="D42" s="1"/>
      <c r="E42" s="27"/>
      <c r="F42" s="1" t="s">
        <v>72</v>
      </c>
      <c r="G42" s="1">
        <v>11.25</v>
      </c>
      <c r="H42" s="1" t="s">
        <v>73</v>
      </c>
      <c r="I42" s="1">
        <f>E42*G42</f>
        <v>0</v>
      </c>
      <c r="J42" s="134" t="s">
        <v>122</v>
      </c>
    </row>
    <row r="43" spans="1:10" customFormat="1" ht="20" customHeight="1">
      <c r="A43" s="149"/>
      <c r="B43" s="112" t="s">
        <v>112</v>
      </c>
      <c r="C43" s="113"/>
      <c r="D43" s="1"/>
      <c r="E43" s="20"/>
      <c r="F43" s="31" t="s">
        <v>72</v>
      </c>
      <c r="G43" s="31">
        <v>11.25</v>
      </c>
      <c r="H43" s="31" t="s">
        <v>73</v>
      </c>
      <c r="I43" s="1">
        <f>E43*G43</f>
        <v>0</v>
      </c>
      <c r="J43" s="135"/>
    </row>
    <row r="44" spans="1:10" customFormat="1" ht="19" customHeight="1">
      <c r="A44" s="149"/>
      <c r="B44" s="137" t="s">
        <v>113</v>
      </c>
      <c r="C44" s="137"/>
      <c r="D44" s="4"/>
      <c r="E44" s="20"/>
      <c r="F44" s="4" t="s">
        <v>72</v>
      </c>
      <c r="G44" s="4">
        <v>11.25</v>
      </c>
      <c r="H44" s="4" t="s">
        <v>73</v>
      </c>
      <c r="I44" s="4">
        <f>E44*G44</f>
        <v>0</v>
      </c>
      <c r="J44" s="136"/>
    </row>
    <row r="45" spans="1:10" customFormat="1" ht="19">
      <c r="A45" s="149"/>
      <c r="B45" s="4" t="s">
        <v>114</v>
      </c>
      <c r="C45" s="4"/>
      <c r="D45" s="4"/>
      <c r="E45" s="20"/>
      <c r="F45" s="4" t="s">
        <v>72</v>
      </c>
      <c r="G45" s="4">
        <v>11.25</v>
      </c>
      <c r="H45" s="4" t="s">
        <v>73</v>
      </c>
      <c r="I45" s="4">
        <f>E45*G45</f>
        <v>0</v>
      </c>
      <c r="J45" s="28"/>
    </row>
    <row r="46" spans="1:10" customFormat="1" ht="19">
      <c r="A46" s="149"/>
      <c r="B46" s="106" t="s">
        <v>132</v>
      </c>
      <c r="C46" s="5" t="s">
        <v>133</v>
      </c>
      <c r="D46" s="5"/>
      <c r="E46" s="45"/>
      <c r="F46" s="5"/>
      <c r="G46" s="5">
        <v>22.5</v>
      </c>
      <c r="H46" s="5" t="s">
        <v>73</v>
      </c>
      <c r="I46" s="5" t="str">
        <f t="shared" ref="I46:I51" si="2">IF(E46="○",G46,"")</f>
        <v/>
      </c>
      <c r="J46" s="105" t="s">
        <v>27</v>
      </c>
    </row>
    <row r="47" spans="1:10" customFormat="1" ht="19">
      <c r="A47" s="149"/>
      <c r="B47" s="107"/>
      <c r="C47" s="5" t="s">
        <v>134</v>
      </c>
      <c r="D47" s="5"/>
      <c r="E47" s="45"/>
      <c r="F47" s="5"/>
      <c r="G47" s="5">
        <v>22.5</v>
      </c>
      <c r="H47" s="5" t="s">
        <v>73</v>
      </c>
      <c r="I47" s="5" t="str">
        <f t="shared" si="2"/>
        <v/>
      </c>
      <c r="J47" s="105" t="s">
        <v>27</v>
      </c>
    </row>
    <row r="48" spans="1:10" customFormat="1" ht="19">
      <c r="A48" s="149"/>
      <c r="B48" s="107"/>
      <c r="C48" s="5" t="s">
        <v>135</v>
      </c>
      <c r="D48" s="5"/>
      <c r="E48" s="45"/>
      <c r="F48" s="5"/>
      <c r="G48" s="5">
        <v>22.5</v>
      </c>
      <c r="H48" s="5" t="s">
        <v>73</v>
      </c>
      <c r="I48" s="5" t="str">
        <f t="shared" si="2"/>
        <v/>
      </c>
      <c r="J48" s="105" t="s">
        <v>27</v>
      </c>
    </row>
    <row r="49" spans="1:20" customFormat="1" ht="19">
      <c r="A49" s="149"/>
      <c r="B49" s="107"/>
      <c r="C49" s="5" t="s">
        <v>136</v>
      </c>
      <c r="D49" s="5"/>
      <c r="E49" s="45"/>
      <c r="F49" s="5"/>
      <c r="G49" s="5">
        <v>22.5</v>
      </c>
      <c r="H49" s="5" t="s">
        <v>73</v>
      </c>
      <c r="I49" s="5" t="str">
        <f t="shared" si="2"/>
        <v/>
      </c>
      <c r="J49" s="105" t="s">
        <v>27</v>
      </c>
    </row>
    <row r="50" spans="1:20" customFormat="1" ht="19">
      <c r="A50" s="149"/>
      <c r="B50" s="108"/>
      <c r="C50" s="4" t="s">
        <v>137</v>
      </c>
      <c r="D50" s="5"/>
      <c r="E50" s="45"/>
      <c r="F50" s="5"/>
      <c r="G50" s="4">
        <v>22.5</v>
      </c>
      <c r="H50" s="4" t="s">
        <v>73</v>
      </c>
      <c r="I50" s="4" t="str">
        <f t="shared" si="2"/>
        <v/>
      </c>
      <c r="J50" s="105" t="s">
        <v>27</v>
      </c>
    </row>
    <row r="51" spans="1:20" customFormat="1" ht="19">
      <c r="A51" s="149"/>
      <c r="B51" s="157" t="s">
        <v>65</v>
      </c>
      <c r="C51" s="1" t="s">
        <v>123</v>
      </c>
      <c r="D51" s="144" t="s">
        <v>94</v>
      </c>
      <c r="E51" s="45"/>
      <c r="F51" s="53"/>
      <c r="G51" s="5">
        <v>22.5</v>
      </c>
      <c r="H51" s="5" t="s">
        <v>73</v>
      </c>
      <c r="I51" s="5" t="str">
        <f t="shared" si="2"/>
        <v/>
      </c>
      <c r="J51" s="147" t="s">
        <v>138</v>
      </c>
    </row>
    <row r="52" spans="1:20" customFormat="1" ht="19">
      <c r="A52" s="149"/>
      <c r="B52" s="158"/>
      <c r="C52" s="4" t="s">
        <v>23</v>
      </c>
      <c r="D52" s="145"/>
      <c r="E52" s="45"/>
      <c r="F52" s="5"/>
      <c r="G52" s="5">
        <v>22.5</v>
      </c>
      <c r="H52" s="5" t="s">
        <v>73</v>
      </c>
      <c r="I52" s="5" t="str">
        <f t="shared" ref="I52:I59" si="3">IF(E52="○",G52,"")</f>
        <v/>
      </c>
      <c r="J52" s="142"/>
    </row>
    <row r="53" spans="1:20" customFormat="1" ht="19">
      <c r="A53" s="149"/>
      <c r="B53" s="158"/>
      <c r="C53" s="4" t="s">
        <v>45</v>
      </c>
      <c r="D53" s="145"/>
      <c r="E53" s="45"/>
      <c r="F53" s="5"/>
      <c r="G53" s="5">
        <v>22.5</v>
      </c>
      <c r="H53" s="5" t="s">
        <v>73</v>
      </c>
      <c r="I53" s="5" t="str">
        <f t="shared" ref="I53:I58" si="4">IF(E53="○",G53,"")</f>
        <v/>
      </c>
      <c r="J53" s="142"/>
    </row>
    <row r="54" spans="1:20" customFormat="1" ht="19">
      <c r="A54" s="149"/>
      <c r="B54" s="158"/>
      <c r="C54" s="1" t="s">
        <v>47</v>
      </c>
      <c r="D54" s="145"/>
      <c r="E54" s="45"/>
      <c r="F54" s="5"/>
      <c r="G54" s="5">
        <v>22.5</v>
      </c>
      <c r="H54" s="5" t="s">
        <v>73</v>
      </c>
      <c r="I54" s="5" t="str">
        <f t="shared" si="4"/>
        <v/>
      </c>
      <c r="J54" s="142"/>
    </row>
    <row r="55" spans="1:20" customFormat="1" ht="19">
      <c r="A55" s="149"/>
      <c r="B55" s="158"/>
      <c r="C55" s="1" t="s">
        <v>46</v>
      </c>
      <c r="D55" s="145"/>
      <c r="E55" s="45"/>
      <c r="F55" s="5"/>
      <c r="G55" s="5">
        <v>22.5</v>
      </c>
      <c r="H55" s="5" t="s">
        <v>73</v>
      </c>
      <c r="I55" s="5" t="str">
        <f t="shared" si="4"/>
        <v/>
      </c>
      <c r="J55" s="142"/>
    </row>
    <row r="56" spans="1:20" customFormat="1" ht="19">
      <c r="A56" s="149"/>
      <c r="B56" s="158"/>
      <c r="C56" s="1" t="s">
        <v>124</v>
      </c>
      <c r="D56" s="145"/>
      <c r="E56" s="45"/>
      <c r="F56" s="5"/>
      <c r="G56" s="5">
        <v>22.5</v>
      </c>
      <c r="H56" s="5" t="s">
        <v>73</v>
      </c>
      <c r="I56" s="5" t="str">
        <f t="shared" si="4"/>
        <v/>
      </c>
      <c r="J56" s="142"/>
    </row>
    <row r="57" spans="1:20" customFormat="1" ht="19">
      <c r="A57" s="149"/>
      <c r="B57" s="158"/>
      <c r="C57" s="1" t="s">
        <v>125</v>
      </c>
      <c r="D57" s="145"/>
      <c r="E57" s="45"/>
      <c r="F57" s="5"/>
      <c r="G57" s="5">
        <v>22.5</v>
      </c>
      <c r="H57" s="5" t="s">
        <v>73</v>
      </c>
      <c r="I57" s="5" t="str">
        <f t="shared" si="4"/>
        <v/>
      </c>
      <c r="J57" s="142"/>
    </row>
    <row r="58" spans="1:20" customFormat="1" ht="19">
      <c r="A58" s="149"/>
      <c r="B58" s="158"/>
      <c r="C58" s="1" t="s">
        <v>126</v>
      </c>
      <c r="D58" s="145"/>
      <c r="E58" s="45"/>
      <c r="F58" s="5"/>
      <c r="G58" s="5">
        <v>22.5</v>
      </c>
      <c r="H58" s="5" t="s">
        <v>73</v>
      </c>
      <c r="I58" s="5" t="str">
        <f t="shared" si="4"/>
        <v/>
      </c>
      <c r="J58" s="142"/>
    </row>
    <row r="59" spans="1:20" customFormat="1" ht="20" thickBot="1">
      <c r="A59" s="150"/>
      <c r="B59" s="159"/>
      <c r="C59" s="2" t="s">
        <v>48</v>
      </c>
      <c r="D59" s="146"/>
      <c r="E59" s="54"/>
      <c r="F59" s="2"/>
      <c r="G59" s="2">
        <v>22.5</v>
      </c>
      <c r="H59" s="2" t="s">
        <v>73</v>
      </c>
      <c r="I59" s="2" t="str">
        <f t="shared" si="3"/>
        <v/>
      </c>
      <c r="J59" s="143"/>
    </row>
    <row r="60" spans="1:20" customFormat="1" ht="20" thickBot="1">
      <c r="A60" s="1"/>
      <c r="B60" s="3"/>
      <c r="C60" s="1"/>
      <c r="D60" s="1"/>
      <c r="E60" s="1"/>
      <c r="F60" s="1"/>
      <c r="G60" s="50" t="s">
        <v>58</v>
      </c>
      <c r="H60" s="51"/>
      <c r="I60" s="51">
        <f>SUM(I41:I59)</f>
        <v>0</v>
      </c>
      <c r="J60" s="78" t="s">
        <v>6</v>
      </c>
    </row>
    <row r="61" spans="1:20" ht="20" thickBot="1">
      <c r="B61" s="3"/>
      <c r="C61" s="5"/>
      <c r="D61" s="5"/>
      <c r="G61" s="15"/>
      <c r="H61" s="5"/>
      <c r="I61" s="5"/>
      <c r="J61" s="7"/>
      <c r="L61"/>
      <c r="M61"/>
      <c r="N61"/>
      <c r="O61"/>
      <c r="P61"/>
      <c r="Q61"/>
      <c r="R61"/>
      <c r="S61"/>
      <c r="T61"/>
    </row>
    <row r="62" spans="1:20" ht="20" thickBot="1">
      <c r="A62" s="116" t="s">
        <v>10</v>
      </c>
      <c r="B62" s="117"/>
      <c r="C62" s="14"/>
      <c r="D62" s="14" t="s">
        <v>14</v>
      </c>
      <c r="E62" s="14" t="s">
        <v>67</v>
      </c>
      <c r="F62" s="14"/>
      <c r="G62" s="14"/>
      <c r="H62" s="14"/>
      <c r="I62" s="14" t="s">
        <v>57</v>
      </c>
      <c r="J62" s="181" t="s">
        <v>151</v>
      </c>
      <c r="K62" s="17"/>
      <c r="L62"/>
      <c r="M62"/>
      <c r="N62"/>
      <c r="O62"/>
      <c r="P62"/>
      <c r="Q62"/>
      <c r="R62"/>
      <c r="S62"/>
      <c r="T62"/>
    </row>
    <row r="63" spans="1:20" ht="19" customHeight="1" thickTop="1">
      <c r="A63" s="162" t="s">
        <v>9</v>
      </c>
      <c r="B63" s="165" t="s">
        <v>109</v>
      </c>
      <c r="C63" s="47" t="s">
        <v>76</v>
      </c>
      <c r="D63" s="167" t="s">
        <v>93</v>
      </c>
      <c r="E63" s="48"/>
      <c r="F63" s="96"/>
      <c r="G63" s="96">
        <v>22.5</v>
      </c>
      <c r="H63" s="96" t="s">
        <v>73</v>
      </c>
      <c r="I63" s="96" t="str">
        <f t="shared" ref="I63:I71" si="5">IF(E63="○",G63,"")</f>
        <v/>
      </c>
      <c r="J63" s="110" t="s">
        <v>146</v>
      </c>
      <c r="L63"/>
      <c r="M63"/>
      <c r="N63"/>
      <c r="O63"/>
      <c r="P63"/>
      <c r="Q63"/>
      <c r="R63"/>
      <c r="S63"/>
      <c r="T63"/>
    </row>
    <row r="64" spans="1:20" ht="19">
      <c r="A64" s="163"/>
      <c r="B64" s="158"/>
      <c r="C64" s="6" t="s">
        <v>128</v>
      </c>
      <c r="D64" s="145"/>
      <c r="E64" s="45"/>
      <c r="F64" s="96"/>
      <c r="G64" s="96">
        <v>22.5</v>
      </c>
      <c r="H64" s="96" t="s">
        <v>73</v>
      </c>
      <c r="I64" s="96" t="str">
        <f t="shared" si="5"/>
        <v/>
      </c>
      <c r="J64" s="111"/>
      <c r="L64"/>
      <c r="M64"/>
      <c r="N64"/>
      <c r="O64"/>
      <c r="P64"/>
      <c r="Q64"/>
      <c r="R64"/>
      <c r="S64"/>
      <c r="T64"/>
    </row>
    <row r="65" spans="1:20" ht="19">
      <c r="A65" s="163"/>
      <c r="B65" s="158"/>
      <c r="C65" s="6" t="s">
        <v>77</v>
      </c>
      <c r="D65" s="145"/>
      <c r="E65" s="45"/>
      <c r="F65" s="96"/>
      <c r="G65" s="96">
        <v>22.5</v>
      </c>
      <c r="H65" s="96" t="s">
        <v>73</v>
      </c>
      <c r="I65" s="96" t="str">
        <f t="shared" si="5"/>
        <v/>
      </c>
      <c r="J65" s="111"/>
      <c r="L65"/>
      <c r="M65"/>
      <c r="N65"/>
      <c r="O65"/>
      <c r="P65"/>
      <c r="Q65"/>
      <c r="R65"/>
      <c r="S65"/>
      <c r="T65"/>
    </row>
    <row r="66" spans="1:20" ht="19">
      <c r="A66" s="163"/>
      <c r="B66" s="158"/>
      <c r="C66" s="6" t="s">
        <v>51</v>
      </c>
      <c r="D66" s="145"/>
      <c r="E66" s="45"/>
      <c r="F66" s="96"/>
      <c r="G66" s="96">
        <v>22.5</v>
      </c>
      <c r="H66" s="96" t="s">
        <v>73</v>
      </c>
      <c r="I66" s="96" t="str">
        <f t="shared" si="5"/>
        <v/>
      </c>
      <c r="J66" s="111"/>
      <c r="L66"/>
      <c r="M66"/>
      <c r="N66"/>
      <c r="O66"/>
      <c r="P66"/>
      <c r="Q66"/>
      <c r="R66"/>
      <c r="S66"/>
      <c r="T66"/>
    </row>
    <row r="67" spans="1:20" ht="19">
      <c r="A67" s="163"/>
      <c r="B67" s="158"/>
      <c r="C67" s="6" t="s">
        <v>129</v>
      </c>
      <c r="D67" s="145"/>
      <c r="E67" s="45"/>
      <c r="F67" s="96"/>
      <c r="G67" s="96">
        <v>22.5</v>
      </c>
      <c r="H67" s="96" t="s">
        <v>73</v>
      </c>
      <c r="I67" s="96" t="str">
        <f t="shared" si="5"/>
        <v/>
      </c>
      <c r="J67" s="111"/>
      <c r="L67"/>
      <c r="M67"/>
      <c r="N67"/>
      <c r="O67"/>
      <c r="P67"/>
      <c r="Q67"/>
      <c r="R67"/>
      <c r="S67"/>
      <c r="T67"/>
    </row>
    <row r="68" spans="1:20" ht="19">
      <c r="A68" s="163"/>
      <c r="B68" s="158"/>
      <c r="C68" s="6" t="s">
        <v>130</v>
      </c>
      <c r="D68" s="145"/>
      <c r="E68" s="45"/>
      <c r="F68" s="96"/>
      <c r="G68" s="96">
        <v>22.5</v>
      </c>
      <c r="H68" s="96" t="s">
        <v>73</v>
      </c>
      <c r="I68" s="96" t="str">
        <f t="shared" si="5"/>
        <v/>
      </c>
      <c r="J68" s="111"/>
      <c r="L68"/>
      <c r="M68"/>
      <c r="N68"/>
      <c r="O68"/>
      <c r="P68"/>
      <c r="Q68"/>
      <c r="R68"/>
      <c r="S68"/>
      <c r="T68"/>
    </row>
    <row r="69" spans="1:20" ht="19">
      <c r="A69" s="163"/>
      <c r="B69" s="158"/>
      <c r="C69" s="6" t="s">
        <v>83</v>
      </c>
      <c r="D69" s="145"/>
      <c r="E69" s="45"/>
      <c r="F69" s="96"/>
      <c r="G69" s="96">
        <v>22.5</v>
      </c>
      <c r="H69" s="96" t="s">
        <v>73</v>
      </c>
      <c r="I69" s="96" t="str">
        <f t="shared" si="5"/>
        <v/>
      </c>
      <c r="J69" s="111"/>
      <c r="L69"/>
      <c r="M69"/>
      <c r="N69"/>
      <c r="O69"/>
      <c r="P69"/>
      <c r="Q69"/>
      <c r="R69"/>
      <c r="S69"/>
      <c r="T69"/>
    </row>
    <row r="70" spans="1:20" ht="19">
      <c r="A70" s="163"/>
      <c r="B70" s="158"/>
      <c r="C70" s="6" t="s">
        <v>78</v>
      </c>
      <c r="D70" s="145"/>
      <c r="E70" s="45"/>
      <c r="F70" s="96"/>
      <c r="G70" s="96">
        <v>22.5</v>
      </c>
      <c r="H70" s="96" t="s">
        <v>73</v>
      </c>
      <c r="I70" s="96" t="str">
        <f t="shared" si="5"/>
        <v/>
      </c>
      <c r="J70" s="111"/>
      <c r="L70"/>
      <c r="M70"/>
      <c r="N70"/>
      <c r="O70"/>
      <c r="P70"/>
      <c r="Q70"/>
      <c r="R70"/>
      <c r="S70"/>
      <c r="T70"/>
    </row>
    <row r="71" spans="1:20" ht="19">
      <c r="A71" s="163"/>
      <c r="B71" s="158"/>
      <c r="C71" s="49" t="s">
        <v>79</v>
      </c>
      <c r="D71" s="145"/>
      <c r="E71" s="45"/>
      <c r="F71" s="96"/>
      <c r="G71" s="96">
        <v>22.5</v>
      </c>
      <c r="H71" s="96" t="s">
        <v>73</v>
      </c>
      <c r="I71" s="96" t="str">
        <f t="shared" si="5"/>
        <v/>
      </c>
      <c r="J71" s="111"/>
      <c r="L71"/>
      <c r="M71"/>
      <c r="N71"/>
      <c r="O71"/>
      <c r="P71"/>
      <c r="Q71"/>
      <c r="R71"/>
      <c r="S71"/>
      <c r="T71"/>
    </row>
    <row r="72" spans="1:20" ht="59" thickBot="1">
      <c r="A72" s="164"/>
      <c r="B72" s="166"/>
      <c r="C72" s="102" t="s">
        <v>19</v>
      </c>
      <c r="D72" s="16"/>
      <c r="E72" s="46"/>
      <c r="F72" s="8" t="s">
        <v>5</v>
      </c>
      <c r="G72" s="8">
        <v>11.25</v>
      </c>
      <c r="H72" s="8" t="s">
        <v>104</v>
      </c>
      <c r="I72" s="8">
        <f>E72*G72</f>
        <v>0</v>
      </c>
      <c r="J72" s="90" t="s">
        <v>21</v>
      </c>
      <c r="L72"/>
      <c r="M72"/>
      <c r="N72"/>
      <c r="O72"/>
      <c r="P72"/>
      <c r="Q72"/>
      <c r="R72"/>
      <c r="S72"/>
      <c r="T72"/>
    </row>
    <row r="73" spans="1:20" ht="20" thickBot="1">
      <c r="C73" s="14"/>
      <c r="G73" s="34" t="s">
        <v>58</v>
      </c>
      <c r="H73" s="35"/>
      <c r="I73" s="35">
        <f>SUM(I63:I72)</f>
        <v>0</v>
      </c>
      <c r="J73" s="79" t="s">
        <v>12</v>
      </c>
      <c r="L73"/>
      <c r="M73"/>
      <c r="N73"/>
      <c r="O73"/>
      <c r="P73"/>
      <c r="Q73"/>
      <c r="R73"/>
      <c r="S73"/>
      <c r="T73"/>
    </row>
    <row r="74" spans="1:20" ht="19" customHeight="1" thickTop="1" thickBot="1">
      <c r="A74" s="116" t="s">
        <v>10</v>
      </c>
      <c r="B74" s="117"/>
      <c r="C74" s="104"/>
      <c r="D74" s="14"/>
      <c r="E74" s="14" t="s">
        <v>67</v>
      </c>
      <c r="F74" s="14"/>
      <c r="G74" s="14"/>
      <c r="H74" s="14"/>
      <c r="I74" s="14" t="s">
        <v>57</v>
      </c>
      <c r="J74" s="181" t="s">
        <v>151</v>
      </c>
      <c r="K74" s="17"/>
      <c r="L74"/>
      <c r="M74"/>
      <c r="N74"/>
      <c r="O74"/>
      <c r="P74"/>
      <c r="Q74"/>
      <c r="R74"/>
      <c r="S74"/>
      <c r="T74"/>
    </row>
    <row r="75" spans="1:20" ht="20" thickTop="1">
      <c r="A75" s="171" t="s">
        <v>13</v>
      </c>
      <c r="B75" s="174" t="s">
        <v>108</v>
      </c>
      <c r="C75" s="5" t="s">
        <v>131</v>
      </c>
      <c r="D75" s="160" t="s">
        <v>93</v>
      </c>
      <c r="E75" s="45"/>
      <c r="G75" s="1">
        <v>22.5</v>
      </c>
      <c r="H75" s="1" t="s">
        <v>73</v>
      </c>
      <c r="I75" s="1" t="str">
        <f t="shared" ref="I75:I80" si="6">IF(E75="○",G75,"")</f>
        <v/>
      </c>
      <c r="J75" s="141" t="s">
        <v>147</v>
      </c>
      <c r="L75"/>
      <c r="M75"/>
      <c r="N75"/>
      <c r="O75"/>
      <c r="P75"/>
      <c r="Q75"/>
      <c r="R75"/>
      <c r="S75"/>
      <c r="T75"/>
    </row>
    <row r="76" spans="1:20" ht="19">
      <c r="A76" s="172"/>
      <c r="B76" s="175"/>
      <c r="C76" s="33" t="s">
        <v>75</v>
      </c>
      <c r="D76" s="161"/>
      <c r="E76" s="45"/>
      <c r="G76" s="1">
        <v>22.5</v>
      </c>
      <c r="H76" s="1" t="s">
        <v>73</v>
      </c>
      <c r="I76" s="1" t="str">
        <f t="shared" si="6"/>
        <v/>
      </c>
      <c r="J76" s="142"/>
      <c r="L76"/>
      <c r="M76"/>
      <c r="N76"/>
      <c r="O76"/>
      <c r="P76"/>
      <c r="Q76"/>
      <c r="R76"/>
      <c r="S76"/>
      <c r="T76"/>
    </row>
    <row r="77" spans="1:20" ht="19">
      <c r="A77" s="172"/>
      <c r="B77" s="175"/>
      <c r="C77" s="5" t="s">
        <v>87</v>
      </c>
      <c r="D77" s="161"/>
      <c r="E77" s="45"/>
      <c r="G77" s="1">
        <v>22.5</v>
      </c>
      <c r="H77" s="1" t="s">
        <v>73</v>
      </c>
      <c r="I77" s="1" t="str">
        <f t="shared" si="6"/>
        <v/>
      </c>
      <c r="J77" s="142"/>
      <c r="L77"/>
      <c r="M77"/>
      <c r="N77"/>
      <c r="O77"/>
      <c r="P77"/>
      <c r="Q77"/>
      <c r="R77"/>
      <c r="S77"/>
      <c r="T77"/>
    </row>
    <row r="78" spans="1:20" ht="19">
      <c r="A78" s="172"/>
      <c r="B78" s="175"/>
      <c r="C78" s="5" t="s">
        <v>52</v>
      </c>
      <c r="D78" s="161"/>
      <c r="E78" s="45"/>
      <c r="G78" s="1">
        <v>22.5</v>
      </c>
      <c r="H78" s="1" t="s">
        <v>73</v>
      </c>
      <c r="I78" s="1" t="str">
        <f t="shared" si="6"/>
        <v/>
      </c>
      <c r="J78" s="142"/>
      <c r="L78"/>
      <c r="M78"/>
      <c r="N78"/>
      <c r="O78"/>
      <c r="P78"/>
      <c r="Q78"/>
      <c r="R78"/>
      <c r="S78"/>
      <c r="T78"/>
    </row>
    <row r="79" spans="1:20" ht="19">
      <c r="A79" s="172"/>
      <c r="B79" s="175"/>
      <c r="C79" s="5" t="s">
        <v>88</v>
      </c>
      <c r="D79" s="161"/>
      <c r="E79" s="45"/>
      <c r="G79" s="1">
        <v>22.5</v>
      </c>
      <c r="H79" s="1" t="s">
        <v>73</v>
      </c>
      <c r="I79" s="1" t="str">
        <f t="shared" si="6"/>
        <v/>
      </c>
      <c r="J79" s="142"/>
      <c r="L79"/>
      <c r="M79"/>
      <c r="N79"/>
      <c r="O79"/>
      <c r="P79"/>
      <c r="Q79"/>
      <c r="R79"/>
      <c r="S79"/>
      <c r="T79"/>
    </row>
    <row r="80" spans="1:20" ht="19">
      <c r="A80" s="172"/>
      <c r="B80" s="175"/>
      <c r="C80" s="5" t="s">
        <v>74</v>
      </c>
      <c r="D80" s="161"/>
      <c r="E80" s="45"/>
      <c r="G80" s="1">
        <v>22.5</v>
      </c>
      <c r="H80" s="1" t="s">
        <v>73</v>
      </c>
      <c r="I80" s="1" t="str">
        <f t="shared" si="6"/>
        <v/>
      </c>
      <c r="J80" s="142"/>
      <c r="L80"/>
      <c r="M80"/>
      <c r="N80"/>
      <c r="O80"/>
      <c r="P80"/>
      <c r="Q80"/>
      <c r="R80"/>
      <c r="S80"/>
      <c r="T80"/>
    </row>
    <row r="81" spans="1:20" ht="37" thickBot="1">
      <c r="A81" s="173"/>
      <c r="B81" s="176"/>
      <c r="C81" s="32" t="s">
        <v>110</v>
      </c>
      <c r="D81" s="18"/>
      <c r="E81" s="22"/>
      <c r="F81" s="8" t="s">
        <v>92</v>
      </c>
      <c r="G81" s="8">
        <v>11.25</v>
      </c>
      <c r="H81" s="8" t="s">
        <v>104</v>
      </c>
      <c r="I81" s="2">
        <f>E81*G81</f>
        <v>0</v>
      </c>
      <c r="J81" s="143"/>
      <c r="L81"/>
      <c r="M81"/>
      <c r="N81"/>
      <c r="O81"/>
      <c r="P81"/>
      <c r="Q81"/>
      <c r="R81"/>
      <c r="S81"/>
      <c r="T81"/>
    </row>
    <row r="82" spans="1:20" ht="20" thickBot="1">
      <c r="G82" s="36" t="s">
        <v>58</v>
      </c>
      <c r="H82" s="37"/>
      <c r="I82" s="37">
        <f>SUM(I75:I81)</f>
        <v>0</v>
      </c>
      <c r="J82" s="80" t="s">
        <v>82</v>
      </c>
      <c r="L82"/>
      <c r="M82"/>
      <c r="N82"/>
      <c r="O82"/>
      <c r="P82"/>
      <c r="Q82"/>
      <c r="R82"/>
      <c r="S82"/>
      <c r="T82"/>
    </row>
    <row r="83" spans="1:20" ht="20" thickBot="1">
      <c r="L83"/>
      <c r="M83"/>
      <c r="N83"/>
      <c r="O83"/>
      <c r="P83"/>
      <c r="Q83"/>
      <c r="R83"/>
      <c r="S83"/>
      <c r="T83"/>
    </row>
    <row r="84" spans="1:20" ht="20" thickBot="1">
      <c r="A84" s="116" t="s">
        <v>10</v>
      </c>
      <c r="B84" s="117"/>
      <c r="C84" s="14"/>
      <c r="D84" s="14"/>
      <c r="E84" s="14" t="s">
        <v>67</v>
      </c>
      <c r="F84" s="14"/>
      <c r="G84" s="14"/>
      <c r="H84" s="14"/>
      <c r="I84" s="14" t="s">
        <v>57</v>
      </c>
      <c r="J84" s="181" t="s">
        <v>151</v>
      </c>
      <c r="K84" s="17"/>
      <c r="L84"/>
      <c r="M84"/>
      <c r="N84"/>
      <c r="O84"/>
      <c r="P84"/>
      <c r="Q84"/>
      <c r="R84"/>
      <c r="S84"/>
      <c r="T84"/>
    </row>
    <row r="85" spans="1:20" ht="20" thickTop="1">
      <c r="A85" s="179" t="s">
        <v>43</v>
      </c>
      <c r="B85" s="165" t="s">
        <v>107</v>
      </c>
      <c r="C85" s="10" t="s">
        <v>25</v>
      </c>
      <c r="D85" s="160" t="s">
        <v>149</v>
      </c>
      <c r="E85" s="45"/>
      <c r="F85" s="10"/>
      <c r="G85" s="10">
        <v>22.5</v>
      </c>
      <c r="H85" s="10" t="s">
        <v>73</v>
      </c>
      <c r="I85" s="10" t="str">
        <f t="shared" ref="I85:I99" si="7">IF(E85="○",G85,"")</f>
        <v/>
      </c>
      <c r="J85" s="168" t="s">
        <v>148</v>
      </c>
      <c r="L85"/>
      <c r="M85"/>
      <c r="N85"/>
      <c r="O85"/>
      <c r="P85"/>
      <c r="Q85"/>
      <c r="R85"/>
      <c r="S85"/>
      <c r="T85"/>
    </row>
    <row r="86" spans="1:20" ht="19">
      <c r="A86" s="163"/>
      <c r="B86" s="158"/>
      <c r="C86" s="5" t="s">
        <v>139</v>
      </c>
      <c r="D86" s="113"/>
      <c r="E86" s="45"/>
      <c r="F86" s="5"/>
      <c r="G86" s="5">
        <v>22.5</v>
      </c>
      <c r="H86" s="5" t="s">
        <v>73</v>
      </c>
      <c r="I86" s="5" t="str">
        <f t="shared" si="7"/>
        <v/>
      </c>
      <c r="J86" s="169"/>
      <c r="L86"/>
      <c r="M86"/>
      <c r="N86"/>
      <c r="O86"/>
      <c r="P86"/>
      <c r="Q86"/>
      <c r="R86"/>
      <c r="S86"/>
      <c r="T86"/>
    </row>
    <row r="87" spans="1:20" ht="19">
      <c r="A87" s="163"/>
      <c r="B87" s="158"/>
      <c r="C87" s="5" t="s">
        <v>16</v>
      </c>
      <c r="D87" s="113"/>
      <c r="E87" s="45"/>
      <c r="F87" s="5"/>
      <c r="G87" s="5">
        <v>22.5</v>
      </c>
      <c r="H87" s="5" t="s">
        <v>73</v>
      </c>
      <c r="I87" s="5" t="str">
        <f t="shared" si="7"/>
        <v/>
      </c>
      <c r="J87" s="169"/>
      <c r="L87"/>
      <c r="M87"/>
      <c r="N87"/>
      <c r="O87"/>
      <c r="P87"/>
      <c r="Q87"/>
      <c r="R87"/>
      <c r="S87"/>
      <c r="T87"/>
    </row>
    <row r="88" spans="1:20" ht="19">
      <c r="A88" s="163"/>
      <c r="B88" s="158"/>
      <c r="C88" s="5" t="s">
        <v>116</v>
      </c>
      <c r="D88" s="113"/>
      <c r="E88" s="45"/>
      <c r="F88" s="5"/>
      <c r="G88" s="5">
        <v>22.5</v>
      </c>
      <c r="H88" s="5" t="s">
        <v>73</v>
      </c>
      <c r="I88" s="5" t="str">
        <f t="shared" si="7"/>
        <v/>
      </c>
      <c r="J88" s="169"/>
      <c r="L88"/>
      <c r="M88"/>
      <c r="N88"/>
      <c r="O88"/>
      <c r="P88"/>
      <c r="Q88"/>
      <c r="R88"/>
      <c r="S88"/>
      <c r="T88"/>
    </row>
    <row r="89" spans="1:20" ht="19">
      <c r="A89" s="163"/>
      <c r="B89" s="158"/>
      <c r="C89" s="5" t="s">
        <v>26</v>
      </c>
      <c r="D89" s="113"/>
      <c r="E89" s="45"/>
      <c r="F89" s="5"/>
      <c r="G89" s="5">
        <v>22.5</v>
      </c>
      <c r="H89" s="5" t="s">
        <v>73</v>
      </c>
      <c r="I89" s="5" t="str">
        <f t="shared" si="7"/>
        <v/>
      </c>
      <c r="J89" s="169"/>
      <c r="L89"/>
      <c r="M89"/>
      <c r="N89"/>
      <c r="O89"/>
      <c r="P89"/>
      <c r="Q89"/>
      <c r="R89"/>
      <c r="S89"/>
      <c r="T89"/>
    </row>
    <row r="90" spans="1:20" ht="19">
      <c r="A90" s="163"/>
      <c r="B90" s="158"/>
      <c r="C90" s="5" t="s">
        <v>81</v>
      </c>
      <c r="D90" s="113"/>
      <c r="E90" s="45"/>
      <c r="F90" s="5"/>
      <c r="G90" s="5">
        <v>22.5</v>
      </c>
      <c r="H90" s="5" t="s">
        <v>73</v>
      </c>
      <c r="I90" s="5" t="str">
        <f t="shared" si="7"/>
        <v/>
      </c>
      <c r="J90" s="169"/>
      <c r="L90"/>
      <c r="M90"/>
      <c r="N90"/>
      <c r="O90"/>
      <c r="P90"/>
      <c r="Q90"/>
      <c r="R90"/>
      <c r="S90"/>
      <c r="T90"/>
    </row>
    <row r="91" spans="1:20" ht="19">
      <c r="A91" s="163"/>
      <c r="B91" s="158"/>
      <c r="C91" s="5" t="s">
        <v>80</v>
      </c>
      <c r="D91" s="113"/>
      <c r="E91" s="45"/>
      <c r="F91" s="5"/>
      <c r="G91" s="5">
        <v>22.5</v>
      </c>
      <c r="H91" s="5" t="s">
        <v>73</v>
      </c>
      <c r="I91" s="5" t="str">
        <f t="shared" si="7"/>
        <v/>
      </c>
      <c r="J91" s="169"/>
      <c r="L91"/>
      <c r="M91"/>
      <c r="N91"/>
      <c r="O91"/>
      <c r="P91"/>
      <c r="Q91"/>
      <c r="R91"/>
      <c r="S91"/>
      <c r="T91"/>
    </row>
    <row r="92" spans="1:20" ht="19">
      <c r="A92" s="163"/>
      <c r="B92" s="158"/>
      <c r="C92" s="5" t="s">
        <v>63</v>
      </c>
      <c r="D92" s="113"/>
      <c r="E92" s="45"/>
      <c r="F92" s="5"/>
      <c r="G92" s="5">
        <v>22.5</v>
      </c>
      <c r="H92" s="5" t="s">
        <v>73</v>
      </c>
      <c r="I92" s="5" t="str">
        <f t="shared" si="7"/>
        <v/>
      </c>
      <c r="J92" s="169"/>
      <c r="L92"/>
      <c r="M92"/>
      <c r="N92"/>
      <c r="O92"/>
      <c r="P92"/>
      <c r="Q92"/>
      <c r="R92"/>
      <c r="S92"/>
      <c r="T92"/>
    </row>
    <row r="93" spans="1:20" ht="19">
      <c r="A93" s="163"/>
      <c r="B93" s="158"/>
      <c r="C93" s="5" t="s">
        <v>53</v>
      </c>
      <c r="D93" s="113"/>
      <c r="E93" s="45"/>
      <c r="F93" s="5"/>
      <c r="G93" s="5">
        <v>22.5</v>
      </c>
      <c r="H93" s="5" t="s">
        <v>73</v>
      </c>
      <c r="I93" s="5" t="str">
        <f t="shared" si="7"/>
        <v/>
      </c>
      <c r="J93" s="169"/>
      <c r="L93"/>
      <c r="M93"/>
      <c r="N93"/>
      <c r="O93"/>
      <c r="P93"/>
      <c r="Q93"/>
      <c r="R93"/>
      <c r="S93"/>
      <c r="T93"/>
    </row>
    <row r="94" spans="1:20" ht="19">
      <c r="A94" s="163"/>
      <c r="B94" s="158"/>
      <c r="C94" s="4" t="s">
        <v>24</v>
      </c>
      <c r="D94" s="113"/>
      <c r="E94" s="45"/>
      <c r="F94" s="4"/>
      <c r="G94" s="4">
        <v>22.5</v>
      </c>
      <c r="H94" s="4" t="s">
        <v>73</v>
      </c>
      <c r="I94" s="4" t="str">
        <f t="shared" si="7"/>
        <v/>
      </c>
      <c r="J94" s="169"/>
      <c r="L94"/>
      <c r="M94"/>
      <c r="N94"/>
      <c r="O94"/>
      <c r="P94"/>
      <c r="Q94"/>
      <c r="R94"/>
      <c r="S94"/>
      <c r="T94"/>
    </row>
    <row r="95" spans="1:20" ht="20" customHeight="1">
      <c r="A95" s="163"/>
      <c r="B95" s="158"/>
      <c r="C95" s="5" t="s">
        <v>64</v>
      </c>
      <c r="D95" s="113"/>
      <c r="E95" s="45"/>
      <c r="F95" s="5"/>
      <c r="G95" s="5">
        <v>22.5</v>
      </c>
      <c r="H95" s="5" t="s">
        <v>73</v>
      </c>
      <c r="I95" s="5" t="str">
        <f t="shared" si="7"/>
        <v/>
      </c>
      <c r="J95" s="169"/>
      <c r="L95"/>
      <c r="M95"/>
      <c r="N95"/>
      <c r="O95"/>
      <c r="P95"/>
      <c r="Q95"/>
      <c r="R95"/>
      <c r="S95"/>
      <c r="T95"/>
    </row>
    <row r="96" spans="1:20" ht="19">
      <c r="A96" s="163"/>
      <c r="B96" s="158"/>
      <c r="C96" s="5" t="s">
        <v>61</v>
      </c>
      <c r="D96" s="113"/>
      <c r="E96" s="45"/>
      <c r="F96" s="5"/>
      <c r="G96" s="5">
        <v>22.5</v>
      </c>
      <c r="H96" s="5" t="s">
        <v>73</v>
      </c>
      <c r="I96" s="5" t="str">
        <f t="shared" si="7"/>
        <v/>
      </c>
      <c r="J96" s="169"/>
      <c r="T96"/>
    </row>
    <row r="97" spans="1:20" ht="19">
      <c r="A97" s="163"/>
      <c r="B97" s="158"/>
      <c r="C97" s="5" t="s">
        <v>62</v>
      </c>
      <c r="D97" s="113"/>
      <c r="E97" s="45"/>
      <c r="F97" s="5"/>
      <c r="G97" s="5">
        <v>22.5</v>
      </c>
      <c r="H97" s="5" t="s">
        <v>73</v>
      </c>
      <c r="I97" s="5" t="str">
        <f t="shared" si="7"/>
        <v/>
      </c>
      <c r="J97" s="169"/>
      <c r="T97"/>
    </row>
    <row r="98" spans="1:20" ht="19">
      <c r="A98" s="163"/>
      <c r="B98" s="158"/>
      <c r="C98" s="5" t="s">
        <v>55</v>
      </c>
      <c r="D98" s="113"/>
      <c r="E98" s="45"/>
      <c r="F98" s="5"/>
      <c r="G98" s="5">
        <v>22.5</v>
      </c>
      <c r="H98" s="5" t="s">
        <v>73</v>
      </c>
      <c r="I98" s="5" t="str">
        <f t="shared" si="7"/>
        <v/>
      </c>
      <c r="J98" s="169"/>
      <c r="T98"/>
    </row>
    <row r="99" spans="1:20" ht="19">
      <c r="A99" s="163"/>
      <c r="B99" s="158"/>
      <c r="C99" s="4" t="s">
        <v>56</v>
      </c>
      <c r="D99" s="113"/>
      <c r="E99" s="45"/>
      <c r="F99" s="4"/>
      <c r="G99" s="4">
        <v>22.5</v>
      </c>
      <c r="H99" s="4" t="s">
        <v>73</v>
      </c>
      <c r="I99" s="4" t="str">
        <f t="shared" si="7"/>
        <v/>
      </c>
      <c r="J99" s="170"/>
      <c r="T99"/>
    </row>
    <row r="100" spans="1:20" ht="19">
      <c r="A100" s="163"/>
      <c r="B100" s="158"/>
      <c r="C100" s="5" t="s">
        <v>140</v>
      </c>
      <c r="D100" s="113"/>
      <c r="E100" s="45"/>
      <c r="F100" s="5"/>
      <c r="G100" s="5">
        <v>45</v>
      </c>
      <c r="H100" s="5" t="s">
        <v>73</v>
      </c>
      <c r="I100" s="5" t="str">
        <f>IF(E100="○",G100,"")</f>
        <v/>
      </c>
      <c r="J100" s="9" t="s">
        <v>27</v>
      </c>
      <c r="T100"/>
    </row>
    <row r="101" spans="1:20" ht="19">
      <c r="A101" s="163"/>
      <c r="B101" s="158"/>
      <c r="C101" s="5" t="s">
        <v>141</v>
      </c>
      <c r="D101" s="113"/>
      <c r="E101" s="45"/>
      <c r="F101" s="5"/>
      <c r="G101" s="5">
        <v>45</v>
      </c>
      <c r="H101" s="5" t="s">
        <v>73</v>
      </c>
      <c r="I101" s="5" t="str">
        <f>IF(E101="○",G101,"")</f>
        <v/>
      </c>
      <c r="J101" s="9" t="s">
        <v>106</v>
      </c>
      <c r="L101"/>
      <c r="M101"/>
      <c r="N101"/>
      <c r="O101"/>
      <c r="P101"/>
      <c r="Q101"/>
      <c r="R101"/>
      <c r="S101"/>
      <c r="T101"/>
    </row>
    <row r="102" spans="1:20" ht="19">
      <c r="A102" s="163"/>
      <c r="B102" s="158"/>
      <c r="C102" s="5" t="s">
        <v>142</v>
      </c>
      <c r="D102" s="113"/>
      <c r="E102" s="45"/>
      <c r="F102" s="5"/>
      <c r="G102" s="5">
        <v>45</v>
      </c>
      <c r="H102" s="5" t="s">
        <v>73</v>
      </c>
      <c r="I102" s="5" t="str">
        <f>IF(E102="○",G102,"")</f>
        <v/>
      </c>
      <c r="J102" s="9" t="s">
        <v>106</v>
      </c>
      <c r="L102"/>
      <c r="M102"/>
      <c r="N102"/>
      <c r="O102"/>
      <c r="P102"/>
      <c r="Q102"/>
      <c r="R102"/>
      <c r="S102"/>
      <c r="T102"/>
    </row>
    <row r="103" spans="1:20" ht="19">
      <c r="A103" s="163"/>
      <c r="B103" s="158"/>
      <c r="C103" s="5" t="s">
        <v>143</v>
      </c>
      <c r="D103" s="113"/>
      <c r="E103" s="45"/>
      <c r="F103" s="5"/>
      <c r="G103" s="5">
        <v>45</v>
      </c>
      <c r="H103" s="5" t="s">
        <v>73</v>
      </c>
      <c r="I103" s="5" t="str">
        <f>IF(E103="○",G103,"")</f>
        <v/>
      </c>
      <c r="J103" s="9" t="s">
        <v>106</v>
      </c>
      <c r="L103"/>
      <c r="M103"/>
      <c r="N103"/>
      <c r="O103"/>
      <c r="P103"/>
      <c r="Q103"/>
      <c r="R103"/>
      <c r="S103"/>
      <c r="T103"/>
    </row>
    <row r="104" spans="1:20" ht="20" thickBot="1">
      <c r="A104" s="164"/>
      <c r="B104" s="166"/>
      <c r="C104" s="2" t="s">
        <v>20</v>
      </c>
      <c r="D104" s="180"/>
      <c r="E104" s="54"/>
      <c r="F104" s="2"/>
      <c r="G104" s="2">
        <v>45</v>
      </c>
      <c r="H104" s="2" t="s">
        <v>73</v>
      </c>
      <c r="I104" s="5" t="str">
        <f>IF(E104="○",G104,"")</f>
        <v/>
      </c>
      <c r="J104" s="9" t="s">
        <v>106</v>
      </c>
      <c r="L104"/>
      <c r="M104"/>
      <c r="N104"/>
      <c r="O104"/>
      <c r="P104"/>
      <c r="Q104"/>
      <c r="R104"/>
      <c r="S104"/>
      <c r="T104"/>
    </row>
    <row r="105" spans="1:20" ht="20" thickBot="1">
      <c r="G105" s="38" t="s">
        <v>58</v>
      </c>
      <c r="H105" s="57"/>
      <c r="I105" s="39">
        <f>SUM(I85:I104)</f>
        <v>0</v>
      </c>
      <c r="J105" s="81" t="s">
        <v>11</v>
      </c>
      <c r="L105"/>
      <c r="M105"/>
      <c r="N105"/>
      <c r="O105"/>
      <c r="P105"/>
      <c r="Q105"/>
      <c r="R105"/>
      <c r="S105"/>
      <c r="T105"/>
    </row>
    <row r="106" spans="1:20" ht="20" thickBot="1">
      <c r="L106"/>
      <c r="M106"/>
      <c r="N106"/>
      <c r="O106"/>
      <c r="P106"/>
      <c r="Q106"/>
      <c r="R106"/>
      <c r="S106"/>
      <c r="T106"/>
    </row>
    <row r="107" spans="1:20" ht="20" thickBot="1">
      <c r="A107" s="116" t="s">
        <v>10</v>
      </c>
      <c r="B107" s="117"/>
      <c r="C107" s="14"/>
      <c r="D107" s="14"/>
      <c r="E107" s="14" t="s">
        <v>69</v>
      </c>
      <c r="F107" s="14"/>
      <c r="G107" s="14"/>
      <c r="H107" s="14"/>
      <c r="I107" s="14" t="s">
        <v>57</v>
      </c>
      <c r="J107" s="181" t="s">
        <v>151</v>
      </c>
      <c r="K107" s="17"/>
      <c r="L107"/>
      <c r="M107"/>
      <c r="N107"/>
      <c r="O107"/>
      <c r="P107"/>
      <c r="Q107"/>
      <c r="R107"/>
      <c r="S107"/>
      <c r="T107"/>
    </row>
    <row r="108" spans="1:20" ht="42" customHeight="1" thickTop="1" thickBot="1">
      <c r="A108" s="155" t="s">
        <v>28</v>
      </c>
      <c r="B108" s="165" t="s">
        <v>60</v>
      </c>
      <c r="C108" s="109" t="s">
        <v>144</v>
      </c>
      <c r="D108" s="109"/>
      <c r="E108" s="24"/>
      <c r="F108" s="5" t="s">
        <v>15</v>
      </c>
      <c r="G108" s="5">
        <v>0.65</v>
      </c>
      <c r="H108" s="5" t="s">
        <v>70</v>
      </c>
      <c r="I108" s="5">
        <f>E108*G108</f>
        <v>0</v>
      </c>
      <c r="J108" s="9" t="s">
        <v>54</v>
      </c>
      <c r="L108"/>
      <c r="M108"/>
      <c r="N108"/>
      <c r="O108"/>
      <c r="P108"/>
      <c r="Q108"/>
      <c r="R108"/>
      <c r="S108"/>
      <c r="T108"/>
    </row>
    <row r="109" spans="1:20" ht="20" thickBot="1">
      <c r="A109" s="156"/>
      <c r="B109" s="166"/>
      <c r="C109" s="2" t="s">
        <v>115</v>
      </c>
      <c r="D109" s="2"/>
      <c r="E109" s="25"/>
      <c r="F109" s="2" t="s">
        <v>15</v>
      </c>
      <c r="G109" s="2">
        <v>1</v>
      </c>
      <c r="H109" s="2" t="s">
        <v>70</v>
      </c>
      <c r="I109" s="5">
        <f>E109*G109</f>
        <v>0</v>
      </c>
      <c r="J109" s="11" t="s">
        <v>54</v>
      </c>
      <c r="L109"/>
      <c r="M109"/>
      <c r="N109"/>
      <c r="O109"/>
      <c r="P109"/>
      <c r="Q109"/>
      <c r="R109"/>
      <c r="S109"/>
      <c r="T109"/>
    </row>
    <row r="110" spans="1:20" ht="20" thickBot="1">
      <c r="B110" s="1" t="s">
        <v>145</v>
      </c>
      <c r="G110" s="40" t="s">
        <v>58</v>
      </c>
      <c r="H110" s="41"/>
      <c r="I110" s="41">
        <f>SUM(I108:I109)</f>
        <v>0</v>
      </c>
      <c r="J110" s="82" t="s">
        <v>12</v>
      </c>
      <c r="L110"/>
      <c r="M110"/>
      <c r="N110"/>
      <c r="O110"/>
      <c r="P110"/>
      <c r="Q110"/>
      <c r="R110"/>
      <c r="S110"/>
      <c r="T110"/>
    </row>
    <row r="111" spans="1:20" ht="20" thickBot="1">
      <c r="E111" s="1" t="s">
        <v>40</v>
      </c>
      <c r="G111" s="85" t="s">
        <v>85</v>
      </c>
      <c r="H111" s="86"/>
      <c r="I111" s="86">
        <f>I110+I105+I82+I73</f>
        <v>0</v>
      </c>
      <c r="J111" s="87" t="s">
        <v>86</v>
      </c>
      <c r="L111"/>
      <c r="M111"/>
      <c r="N111"/>
      <c r="O111"/>
      <c r="P111"/>
      <c r="Q111"/>
      <c r="R111"/>
      <c r="S111"/>
      <c r="T111"/>
    </row>
    <row r="112" spans="1:20" ht="20" thickBot="1">
      <c r="B112" s="75" t="s">
        <v>2</v>
      </c>
      <c r="C112" s="76">
        <f>C3</f>
        <v>0</v>
      </c>
      <c r="F112" s="177" t="s">
        <v>90</v>
      </c>
      <c r="G112" s="178"/>
      <c r="H112" s="178"/>
      <c r="I112" s="44">
        <f>I38+I60+I73+I82+I105+I110</f>
        <v>0</v>
      </c>
      <c r="J112" s="83" t="s">
        <v>91</v>
      </c>
      <c r="L112"/>
      <c r="M112"/>
      <c r="N112"/>
      <c r="O112"/>
      <c r="P112"/>
      <c r="Q112"/>
      <c r="R112"/>
      <c r="S112"/>
      <c r="T112"/>
    </row>
  </sheetData>
  <mergeCells count="46">
    <mergeCell ref="J85:J99"/>
    <mergeCell ref="A75:A81"/>
    <mergeCell ref="B75:B81"/>
    <mergeCell ref="F112:H112"/>
    <mergeCell ref="A107:B107"/>
    <mergeCell ref="B108:B109"/>
    <mergeCell ref="A85:A104"/>
    <mergeCell ref="B85:B104"/>
    <mergeCell ref="D85:D104"/>
    <mergeCell ref="A84:B84"/>
    <mergeCell ref="A108:A109"/>
    <mergeCell ref="A74:B74"/>
    <mergeCell ref="B51:B59"/>
    <mergeCell ref="D75:D80"/>
    <mergeCell ref="A63:A72"/>
    <mergeCell ref="B63:B72"/>
    <mergeCell ref="D63:D71"/>
    <mergeCell ref="A62:B62"/>
    <mergeCell ref="A41:A59"/>
    <mergeCell ref="A1:J1"/>
    <mergeCell ref="J33:J35"/>
    <mergeCell ref="B30:C30"/>
    <mergeCell ref="B31:C31"/>
    <mergeCell ref="E3:E5"/>
    <mergeCell ref="B7:B9"/>
    <mergeCell ref="J42:J44"/>
    <mergeCell ref="B43:C43"/>
    <mergeCell ref="B44:C44"/>
    <mergeCell ref="J30:J31"/>
    <mergeCell ref="B32:C32"/>
    <mergeCell ref="B46:B50"/>
    <mergeCell ref="C108:D108"/>
    <mergeCell ref="J63:J71"/>
    <mergeCell ref="B42:C42"/>
    <mergeCell ref="G12:I13"/>
    <mergeCell ref="A40:B40"/>
    <mergeCell ref="B33:C33"/>
    <mergeCell ref="A29:B29"/>
    <mergeCell ref="B35:C35"/>
    <mergeCell ref="A30:A37"/>
    <mergeCell ref="C37:D37"/>
    <mergeCell ref="A15:A22"/>
    <mergeCell ref="B34:C34"/>
    <mergeCell ref="J75:J81"/>
    <mergeCell ref="D51:D59"/>
    <mergeCell ref="J51:J59"/>
  </mergeCells>
  <phoneticPr fontId="2"/>
  <conditionalFormatting sqref="E3">
    <cfRule type="cellIs" dxfId="6" priority="1" stopIfTrue="1" operator="equal">
      <formula>"完了"</formula>
    </cfRule>
  </conditionalFormatting>
  <conditionalFormatting sqref="E15:E16">
    <cfRule type="cellIs" dxfId="5" priority="2" stopIfTrue="1" operator="greaterThanOrEqual">
      <formula>250</formula>
    </cfRule>
  </conditionalFormatting>
  <conditionalFormatting sqref="E17">
    <cfRule type="cellIs" dxfId="4" priority="3" stopIfTrue="1" operator="greaterThanOrEqual">
      <formula>900</formula>
    </cfRule>
  </conditionalFormatting>
  <conditionalFormatting sqref="E18 E21">
    <cfRule type="cellIs" dxfId="3" priority="4" stopIfTrue="1" operator="greaterThanOrEqual">
      <formula>80</formula>
    </cfRule>
  </conditionalFormatting>
  <conditionalFormatting sqref="E19">
    <cfRule type="cellIs" dxfId="2" priority="5" stopIfTrue="1" operator="greaterThanOrEqual">
      <formula>60</formula>
    </cfRule>
  </conditionalFormatting>
  <conditionalFormatting sqref="E20">
    <cfRule type="cellIs" dxfId="1" priority="6" stopIfTrue="1" operator="greaterThanOrEqual">
      <formula>160</formula>
    </cfRule>
  </conditionalFormatting>
  <conditionalFormatting sqref="E22">
    <cfRule type="cellIs" dxfId="0" priority="7" stopIfTrue="1" operator="greaterThanOrEqual">
      <formula>1800</formula>
    </cfRule>
  </conditionalFormatting>
  <dataValidations count="4">
    <dataValidation type="list" allowBlank="1" showInputMessage="1" showErrorMessage="1" sqref="E63:E71 E41 E46:E59 E36 E75:E80 E85:E104" xr:uid="{00000000-0002-0000-0000-000000000000}">
      <formula1>"○, "</formula1>
    </dataValidation>
    <dataValidation type="list" allowBlank="1" showInputMessage="1" showErrorMessage="1" sqref="E7 E9 E11" xr:uid="{00000000-0002-0000-0000-000001000000}">
      <formula1>"提出, "</formula1>
    </dataValidation>
    <dataValidation type="list" allowBlank="1" showInputMessage="1" showErrorMessage="1" sqref="E8 E10" xr:uid="{00000000-0002-0000-0000-000002000000}">
      <formula1>"参加, "</formula1>
    </dataValidation>
    <dataValidation type="list" allowBlank="1" showInputMessage="1" showErrorMessage="1" sqref="E12:E13" xr:uid="{00000000-0002-0000-0000-000003000000}">
      <formula1>"完了, "</formula1>
    </dataValidation>
  </dataValidations>
  <pageMargins left="0.83" right="0.23622047244094491" top="1.01" bottom="0.23622047244094491" header="0.63" footer="0.23622047244094491"/>
  <pageSetup paperSize="9" scale="79" fitToHeight="0" orientation="portrait" horizontalDpi="4294967292" verticalDpi="4294967292"/>
  <headerFooter alignWithMargins="0">
    <oddHeader>&amp;C達成度確認表　（応用化学コース）</oddHeader>
  </headerFooter>
  <rowBreaks count="2" manualBreakCount="2">
    <brk id="26" max="9" man="1"/>
    <brk id="7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応用化学</vt:lpstr>
      <vt:lpstr>応用化学!Print_Area</vt:lpstr>
    </vt:vector>
  </TitlesOfParts>
  <Company>新潟大学工学部化学システム工学科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山際 和明</dc:creator>
  <cp:lastModifiedBy>Microsoft Office User</cp:lastModifiedBy>
  <cp:lastPrinted>2014-03-25T23:37:50Z</cp:lastPrinted>
  <dcterms:created xsi:type="dcterms:W3CDTF">2004-09-08T12:19:45Z</dcterms:created>
  <dcterms:modified xsi:type="dcterms:W3CDTF">2020-04-02T06:55:58Z</dcterms:modified>
</cp:coreProperties>
</file>