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yamagiwakazuaki/Desktop/達成度表/"/>
    </mc:Choice>
  </mc:AlternateContent>
  <xr:revisionPtr revIDLastSave="0" documentId="13_ncr:1_{D07BE8DD-873E-EC47-A6FF-B8EB4EAD884C}" xr6:coauthVersionLast="47" xr6:coauthVersionMax="47" xr10:uidLastSave="{00000000-0000-0000-0000-000000000000}"/>
  <bookViews>
    <workbookView xWindow="3260" yWindow="500" windowWidth="26960" windowHeight="20500" xr2:uid="{00000000-000D-0000-FFFF-FFFF00000000}"/>
  </bookViews>
  <sheets>
    <sheet name="達成度確認" sheetId="2" r:id="rId1"/>
  </sheets>
  <definedNames>
    <definedName name="_xlnm._FilterDatabase" localSheetId="0" hidden="1">達成度確認!$A$16:$G$120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1" i="2" l="1"/>
  <c r="AR111" i="2" s="1"/>
  <c r="X112" i="2"/>
  <c r="AR112" i="2" s="1"/>
  <c r="AQ112" i="2"/>
  <c r="AP112" i="2"/>
  <c r="AO112" i="2"/>
  <c r="AM112" i="2"/>
  <c r="AL112" i="2"/>
  <c r="AK112" i="2"/>
  <c r="AQ111" i="2"/>
  <c r="AP111" i="2"/>
  <c r="AO111" i="2"/>
  <c r="AM111" i="2"/>
  <c r="AL111" i="2"/>
  <c r="AK111" i="2"/>
  <c r="AO126" i="2"/>
  <c r="AN126" i="2"/>
  <c r="AJ120" i="2"/>
  <c r="AI120" i="2"/>
  <c r="AH120" i="2"/>
  <c r="AG120" i="2"/>
  <c r="AF120" i="2"/>
  <c r="AE120" i="2"/>
  <c r="AD120" i="2"/>
  <c r="AC120" i="2"/>
  <c r="AR119" i="2"/>
  <c r="AQ119" i="2"/>
  <c r="AO119" i="2"/>
  <c r="AN119" i="2"/>
  <c r="AM119" i="2"/>
  <c r="AR118" i="2"/>
  <c r="AQ118" i="2"/>
  <c r="AO118" i="2"/>
  <c r="AN118" i="2"/>
  <c r="AM118" i="2"/>
  <c r="AL118" i="2"/>
  <c r="AR117" i="2"/>
  <c r="AQ117" i="2"/>
  <c r="AR115" i="2"/>
  <c r="AN114" i="2"/>
  <c r="AL114" i="2"/>
  <c r="AQ113" i="2"/>
  <c r="AP113" i="2"/>
  <c r="AN113" i="2"/>
  <c r="AM113" i="2"/>
  <c r="AL113" i="2"/>
  <c r="AQ110" i="2"/>
  <c r="AP110" i="2"/>
  <c r="AO110" i="2"/>
  <c r="AM110" i="2"/>
  <c r="AL110" i="2"/>
  <c r="AQ109" i="2"/>
  <c r="AP109" i="2"/>
  <c r="AN109" i="2"/>
  <c r="AM109" i="2"/>
  <c r="AL109" i="2"/>
  <c r="AQ108" i="2"/>
  <c r="AP108" i="2"/>
  <c r="AN108" i="2"/>
  <c r="AM108" i="2"/>
  <c r="AL108" i="2"/>
  <c r="AQ107" i="2"/>
  <c r="AP107" i="2"/>
  <c r="AO107" i="2"/>
  <c r="AM107" i="2"/>
  <c r="AL107" i="2"/>
  <c r="AQ106" i="2"/>
  <c r="AP106" i="2"/>
  <c r="AO106" i="2"/>
  <c r="AM106" i="2"/>
  <c r="AL106" i="2"/>
  <c r="AQ105" i="2"/>
  <c r="AP105" i="2"/>
  <c r="AN105" i="2"/>
  <c r="AM105" i="2"/>
  <c r="AL105" i="2"/>
  <c r="AQ104" i="2"/>
  <c r="AP104" i="2"/>
  <c r="AN104" i="2"/>
  <c r="AM104" i="2"/>
  <c r="AL104" i="2"/>
  <c r="AQ103" i="2"/>
  <c r="AP103" i="2"/>
  <c r="AN103" i="2"/>
  <c r="AM103" i="2"/>
  <c r="AL103" i="2"/>
  <c r="AQ102" i="2"/>
  <c r="AP102" i="2"/>
  <c r="AN102" i="2"/>
  <c r="AM102" i="2"/>
  <c r="AL102" i="2"/>
  <c r="AQ101" i="2"/>
  <c r="AP101" i="2"/>
  <c r="AN101" i="2"/>
  <c r="AM101" i="2"/>
  <c r="AL101" i="2"/>
  <c r="AQ100" i="2"/>
  <c r="AN100" i="2"/>
  <c r="AM100" i="2"/>
  <c r="AL100" i="2"/>
  <c r="AR99" i="2"/>
  <c r="AQ99" i="2"/>
  <c r="AN99" i="2"/>
  <c r="AM99" i="2"/>
  <c r="AL99" i="2"/>
  <c r="AR98" i="2"/>
  <c r="AN98" i="2"/>
  <c r="AM98" i="2"/>
  <c r="AL98" i="2"/>
  <c r="AR97" i="2"/>
  <c r="AN97" i="2"/>
  <c r="AM97" i="2"/>
  <c r="AL97" i="2"/>
  <c r="AR96" i="2"/>
  <c r="AO96" i="2"/>
  <c r="AN96" i="2"/>
  <c r="AL96" i="2"/>
  <c r="AR95" i="2"/>
  <c r="AO95" i="2"/>
  <c r="AN95" i="2"/>
  <c r="AL95" i="2"/>
  <c r="AR94" i="2"/>
  <c r="AQ94" i="2"/>
  <c r="AN94" i="2"/>
  <c r="AM94" i="2"/>
  <c r="AL94" i="2"/>
  <c r="AR93" i="2"/>
  <c r="AQ93" i="2"/>
  <c r="AN93" i="2"/>
  <c r="AM93" i="2"/>
  <c r="AL93" i="2"/>
  <c r="AR92" i="2"/>
  <c r="AQ92" i="2"/>
  <c r="AN92" i="2"/>
  <c r="AM92" i="2"/>
  <c r="AL92" i="2"/>
  <c r="AR91" i="2"/>
  <c r="AQ91" i="2"/>
  <c r="AO91" i="2"/>
  <c r="AM91" i="2"/>
  <c r="AL91" i="2"/>
  <c r="AR90" i="2"/>
  <c r="AQ90" i="2"/>
  <c r="AO90" i="2"/>
  <c r="AM90" i="2"/>
  <c r="AL90" i="2"/>
  <c r="AQ89" i="2"/>
  <c r="AP89" i="2"/>
  <c r="AO89" i="2"/>
  <c r="AM89" i="2"/>
  <c r="AL89" i="2"/>
  <c r="AR88" i="2"/>
  <c r="AQ88" i="2"/>
  <c r="AO88" i="2"/>
  <c r="AM88" i="2"/>
  <c r="AL88" i="2"/>
  <c r="AR87" i="2"/>
  <c r="AQ87" i="2"/>
  <c r="AO87" i="2"/>
  <c r="AM87" i="2"/>
  <c r="AL87" i="2"/>
  <c r="AR86" i="2"/>
  <c r="AQ86" i="2"/>
  <c r="AO86" i="2"/>
  <c r="AM86" i="2"/>
  <c r="AL86" i="2"/>
  <c r="AQ85" i="2"/>
  <c r="AP85" i="2"/>
  <c r="AO85" i="2"/>
  <c r="AM85" i="2"/>
  <c r="AL85" i="2"/>
  <c r="AQ84" i="2"/>
  <c r="AP84" i="2"/>
  <c r="AO84" i="2"/>
  <c r="AM84" i="2"/>
  <c r="AL84" i="2"/>
  <c r="AR83" i="2"/>
  <c r="AO83" i="2"/>
  <c r="AM83" i="2"/>
  <c r="AL83" i="2"/>
  <c r="AR82" i="2"/>
  <c r="AO82" i="2"/>
  <c r="AM82" i="2"/>
  <c r="AL82" i="2"/>
  <c r="AR81" i="2"/>
  <c r="AO81" i="2"/>
  <c r="AM81" i="2"/>
  <c r="AL81" i="2"/>
  <c r="AR80" i="2"/>
  <c r="AO80" i="2"/>
  <c r="AM80" i="2"/>
  <c r="AL80" i="2"/>
  <c r="AQ79" i="2"/>
  <c r="AO79" i="2"/>
  <c r="AM79" i="2"/>
  <c r="AL79" i="2"/>
  <c r="AR78" i="2"/>
  <c r="AO78" i="2"/>
  <c r="AM78" i="2"/>
  <c r="AL78" i="2"/>
  <c r="AQ77" i="2"/>
  <c r="AN77" i="2"/>
  <c r="AL77" i="2"/>
  <c r="AQ76" i="2"/>
  <c r="AO76" i="2"/>
  <c r="AL76" i="2"/>
  <c r="AQ75" i="2"/>
  <c r="AO75" i="2"/>
  <c r="AL75" i="2"/>
  <c r="AQ74" i="2"/>
  <c r="AO74" i="2"/>
  <c r="AL74" i="2"/>
  <c r="AQ73" i="2"/>
  <c r="AN73" i="2"/>
  <c r="AL73" i="2"/>
  <c r="AQ72" i="2"/>
  <c r="AO72" i="2"/>
  <c r="AL72" i="2"/>
  <c r="AQ71" i="2"/>
  <c r="AO71" i="2"/>
  <c r="AL71" i="2"/>
  <c r="AQ70" i="2"/>
  <c r="AN70" i="2"/>
  <c r="AL70" i="2"/>
  <c r="AQ69" i="2"/>
  <c r="AO69" i="2"/>
  <c r="AL69" i="2"/>
  <c r="AQ68" i="2"/>
  <c r="AO68" i="2"/>
  <c r="AL68" i="2"/>
  <c r="AQ67" i="2"/>
  <c r="AO67" i="2"/>
  <c r="AL67" i="2"/>
  <c r="AQ66" i="2"/>
  <c r="AN66" i="2"/>
  <c r="AL66" i="2"/>
  <c r="AQ65" i="2"/>
  <c r="AN65" i="2"/>
  <c r="AL65" i="2"/>
  <c r="AQ64" i="2"/>
  <c r="AO64" i="2"/>
  <c r="AL64" i="2"/>
  <c r="AQ57" i="2"/>
  <c r="AO57" i="2"/>
  <c r="AN57" i="2"/>
  <c r="AL57" i="2"/>
  <c r="AQ56" i="2"/>
  <c r="AO56" i="2"/>
  <c r="AN56" i="2"/>
  <c r="AL56" i="2"/>
  <c r="AQ55" i="2"/>
  <c r="AO55" i="2"/>
  <c r="AN55" i="2"/>
  <c r="AL55" i="2"/>
  <c r="AQ54" i="2"/>
  <c r="AO54" i="2"/>
  <c r="AN54" i="2"/>
  <c r="AL54" i="2"/>
  <c r="AQ53" i="2"/>
  <c r="AO53" i="2"/>
  <c r="AL53" i="2"/>
  <c r="AQ52" i="2"/>
  <c r="AN52" i="2"/>
  <c r="AL52" i="2"/>
  <c r="AQ51" i="2"/>
  <c r="AO51" i="2"/>
  <c r="AN51" i="2"/>
  <c r="AL51" i="2"/>
  <c r="AQ50" i="2"/>
  <c r="AO50" i="2"/>
  <c r="AN50" i="2"/>
  <c r="AL50" i="2"/>
  <c r="AQ49" i="2"/>
  <c r="AP49" i="2"/>
  <c r="AO49" i="2"/>
  <c r="AN49" i="2"/>
  <c r="AL49" i="2"/>
  <c r="AR48" i="2"/>
  <c r="AR47" i="2"/>
  <c r="AR46" i="2"/>
  <c r="AO46" i="2"/>
  <c r="AN46" i="2"/>
  <c r="AR45" i="2"/>
  <c r="AO45" i="2"/>
  <c r="AN45" i="2"/>
  <c r="AR44" i="2"/>
  <c r="AQ44" i="2"/>
  <c r="AP44" i="2"/>
  <c r="AO44" i="2"/>
  <c r="AN44" i="2"/>
  <c r="AR43" i="2"/>
  <c r="AQ43" i="2"/>
  <c r="AP43" i="2"/>
  <c r="AO43" i="2"/>
  <c r="AN43" i="2"/>
  <c r="AR42" i="2"/>
  <c r="AO42" i="2"/>
  <c r="AN42" i="2"/>
  <c r="AR41" i="2"/>
  <c r="AO41" i="2"/>
  <c r="AN41" i="2"/>
  <c r="AL41" i="2"/>
  <c r="AR40" i="2"/>
  <c r="AO40" i="2"/>
  <c r="AN40" i="2"/>
  <c r="AL40" i="2"/>
  <c r="AR39" i="2"/>
  <c r="AO39" i="2"/>
  <c r="AN39" i="2"/>
  <c r="AL39" i="2"/>
  <c r="AR38" i="2"/>
  <c r="AO38" i="2"/>
  <c r="AN38" i="2"/>
  <c r="AL38" i="2"/>
  <c r="AR37" i="2"/>
  <c r="AO37" i="2"/>
  <c r="AN37" i="2"/>
  <c r="AL37" i="2"/>
  <c r="AR36" i="2"/>
  <c r="AO36" i="2"/>
  <c r="AN36" i="2"/>
  <c r="AL36" i="2"/>
  <c r="AR35" i="2"/>
  <c r="AQ35" i="2"/>
  <c r="AO35" i="2"/>
  <c r="AN35" i="2"/>
  <c r="AM35" i="2"/>
  <c r="AL35" i="2"/>
  <c r="AR34" i="2"/>
  <c r="AQ34" i="2"/>
  <c r="AP34" i="2"/>
  <c r="AO34" i="2"/>
  <c r="AN34" i="2"/>
  <c r="AR33" i="2"/>
  <c r="AQ33" i="2"/>
  <c r="AP33" i="2"/>
  <c r="AO33" i="2"/>
  <c r="AN33" i="2"/>
  <c r="AR32" i="2"/>
  <c r="AQ32" i="2"/>
  <c r="AO32" i="2"/>
  <c r="AN32" i="2"/>
  <c r="AR31" i="2"/>
  <c r="AQ31" i="2"/>
  <c r="AO31" i="2"/>
  <c r="AN31" i="2"/>
  <c r="AR30" i="2"/>
  <c r="AQ30" i="2"/>
  <c r="AO30" i="2"/>
  <c r="AN30" i="2"/>
  <c r="X119" i="2"/>
  <c r="AK119" i="2" s="1"/>
  <c r="X118" i="2"/>
  <c r="AK118" i="2" s="1"/>
  <c r="X117" i="2"/>
  <c r="AP117" i="2" s="1"/>
  <c r="X116" i="2"/>
  <c r="AK116" i="2" s="1"/>
  <c r="X115" i="2"/>
  <c r="AK115" i="2" s="1"/>
  <c r="AK117" i="2"/>
  <c r="AK114" i="2"/>
  <c r="AK113" i="2"/>
  <c r="AK110" i="2"/>
  <c r="AK109" i="2"/>
  <c r="AK108" i="2"/>
  <c r="AK107" i="2"/>
  <c r="AK106" i="2"/>
  <c r="AK105" i="2"/>
  <c r="AK104" i="2"/>
  <c r="AK103" i="2"/>
  <c r="AK102" i="2"/>
  <c r="AK101" i="2"/>
  <c r="AK100" i="2"/>
  <c r="AK99" i="2"/>
  <c r="AK98" i="2"/>
  <c r="AK97" i="2"/>
  <c r="AK96" i="2"/>
  <c r="AK95" i="2"/>
  <c r="AK94" i="2"/>
  <c r="AK93" i="2"/>
  <c r="AK92" i="2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57" i="2"/>
  <c r="AK56" i="2"/>
  <c r="AK55" i="2"/>
  <c r="AK54" i="2"/>
  <c r="AK53" i="2"/>
  <c r="AK52" i="2"/>
  <c r="AK51" i="2"/>
  <c r="AK50" i="2"/>
  <c r="AK49" i="2"/>
  <c r="AK48" i="2"/>
  <c r="AK47" i="2"/>
  <c r="AK42" i="2"/>
  <c r="AK40" i="2"/>
  <c r="AK39" i="2"/>
  <c r="AK38" i="2"/>
  <c r="AK37" i="2"/>
  <c r="AK36" i="2"/>
  <c r="AK31" i="2"/>
  <c r="AQ29" i="2"/>
  <c r="AO29" i="2"/>
  <c r="AN29" i="2"/>
  <c r="AL29" i="2"/>
  <c r="AR28" i="2"/>
  <c r="AQ28" i="2"/>
  <c r="AO28" i="2"/>
  <c r="AN28" i="2"/>
  <c r="AM28" i="2"/>
  <c r="AL28" i="2"/>
  <c r="AQ27" i="2"/>
  <c r="AO27" i="2"/>
  <c r="AN27" i="2"/>
  <c r="AL27" i="2"/>
  <c r="AQ26" i="2"/>
  <c r="AO26" i="2"/>
  <c r="AN26" i="2"/>
  <c r="AL26" i="2"/>
  <c r="AO25" i="2"/>
  <c r="AN25" i="2"/>
  <c r="AL25" i="2"/>
  <c r="AR24" i="2"/>
  <c r="AQ24" i="2"/>
  <c r="AO24" i="2"/>
  <c r="AN24" i="2"/>
  <c r="AM24" i="2"/>
  <c r="AL24" i="2"/>
  <c r="AR23" i="2"/>
  <c r="AQ23" i="2"/>
  <c r="AO23" i="2"/>
  <c r="AN23" i="2"/>
  <c r="AM23" i="2"/>
  <c r="AL23" i="2"/>
  <c r="AR22" i="2"/>
  <c r="AQ22" i="2"/>
  <c r="AO22" i="2"/>
  <c r="AN22" i="2"/>
  <c r="AL22" i="2"/>
  <c r="AR21" i="2"/>
  <c r="AQ21" i="2"/>
  <c r="AO21" i="2"/>
  <c r="AN21" i="2"/>
  <c r="AL21" i="2"/>
  <c r="AQ20" i="2"/>
  <c r="AO20" i="2"/>
  <c r="AN20" i="2"/>
  <c r="AM20" i="2"/>
  <c r="AL20" i="2"/>
  <c r="AQ18" i="2"/>
  <c r="AO18" i="2"/>
  <c r="AN18" i="2"/>
  <c r="AM18" i="2"/>
  <c r="AL18" i="2"/>
  <c r="AQ17" i="2"/>
  <c r="AO17" i="2"/>
  <c r="AN17" i="2"/>
  <c r="AM17" i="2"/>
  <c r="AL17" i="2"/>
  <c r="AK29" i="2"/>
  <c r="AK27" i="2"/>
  <c r="AK26" i="2"/>
  <c r="AK25" i="2"/>
  <c r="AK22" i="2"/>
  <c r="AK21" i="2"/>
  <c r="X22" i="2"/>
  <c r="Y22" i="2" s="1"/>
  <c r="X25" i="2"/>
  <c r="AM25" i="2" s="1"/>
  <c r="X33" i="2"/>
  <c r="AL33" i="2" s="1"/>
  <c r="X114" i="2"/>
  <c r="AM114" i="2" s="1"/>
  <c r="X113" i="2"/>
  <c r="AR113" i="2" s="1"/>
  <c r="X110" i="2"/>
  <c r="AR110" i="2" s="1"/>
  <c r="X109" i="2"/>
  <c r="AR109" i="2" s="1"/>
  <c r="X108" i="2"/>
  <c r="AO108" i="2" s="1"/>
  <c r="X107" i="2"/>
  <c r="AN107" i="2" s="1"/>
  <c r="X106" i="2"/>
  <c r="AN106" i="2" s="1"/>
  <c r="X105" i="2"/>
  <c r="AR105" i="2" s="1"/>
  <c r="X104" i="2"/>
  <c r="AR104" i="2" s="1"/>
  <c r="X103" i="2"/>
  <c r="AR103" i="2" s="1"/>
  <c r="X102" i="2"/>
  <c r="AO102" i="2" s="1"/>
  <c r="X101" i="2"/>
  <c r="AO101" i="2" s="1"/>
  <c r="X100" i="2"/>
  <c r="AO100" i="2" s="1"/>
  <c r="X99" i="2"/>
  <c r="AP99" i="2" s="1"/>
  <c r="X98" i="2"/>
  <c r="AO98" i="2" s="1"/>
  <c r="X97" i="2"/>
  <c r="AQ97" i="2" s="1"/>
  <c r="X96" i="2"/>
  <c r="AP96" i="2" s="1"/>
  <c r="X95" i="2"/>
  <c r="AM95" i="2" s="1"/>
  <c r="X94" i="2"/>
  <c r="AP94" i="2" s="1"/>
  <c r="X93" i="2"/>
  <c r="AP93" i="2" s="1"/>
  <c r="X92" i="2"/>
  <c r="AP92" i="2" s="1"/>
  <c r="X91" i="2"/>
  <c r="AP91" i="2" s="1"/>
  <c r="X90" i="2"/>
  <c r="AP90" i="2" s="1"/>
  <c r="X89" i="2"/>
  <c r="AN89" i="2" s="1"/>
  <c r="X88" i="2"/>
  <c r="AN88" i="2" s="1"/>
  <c r="X87" i="2"/>
  <c r="AP87" i="2" s="1"/>
  <c r="X86" i="2"/>
  <c r="AP86" i="2" s="1"/>
  <c r="X85" i="2"/>
  <c r="AR85" i="2" s="1"/>
  <c r="X84" i="2"/>
  <c r="AR84" i="2" s="1"/>
  <c r="X83" i="2"/>
  <c r="AQ83" i="2" s="1"/>
  <c r="X82" i="2"/>
  <c r="AP82" i="2" s="1"/>
  <c r="X81" i="2"/>
  <c r="AN81" i="2" s="1"/>
  <c r="X80" i="2"/>
  <c r="AN80" i="2" s="1"/>
  <c r="X79" i="2"/>
  <c r="AR79" i="2" s="1"/>
  <c r="X78" i="2"/>
  <c r="AQ78" i="2" s="1"/>
  <c r="X77" i="2"/>
  <c r="AR77" i="2" s="1"/>
  <c r="X76" i="2"/>
  <c r="AR76" i="2" s="1"/>
  <c r="X75" i="2"/>
  <c r="AP75" i="2" s="1"/>
  <c r="X74" i="2"/>
  <c r="AP74" i="2" s="1"/>
  <c r="X73" i="2"/>
  <c r="AO73" i="2" s="1"/>
  <c r="X72" i="2"/>
  <c r="AN72" i="2" s="1"/>
  <c r="X71" i="2"/>
  <c r="AM71" i="2" s="1"/>
  <c r="X70" i="2"/>
  <c r="AR70" i="2" s="1"/>
  <c r="X69" i="2"/>
  <c r="AR69" i="2" s="1"/>
  <c r="X68" i="2"/>
  <c r="AR68" i="2" s="1"/>
  <c r="X67" i="2"/>
  <c r="AP67" i="2" s="1"/>
  <c r="X66" i="2"/>
  <c r="AP66" i="2" s="1"/>
  <c r="X65" i="2"/>
  <c r="AO65" i="2" s="1"/>
  <c r="X64" i="2"/>
  <c r="AN64" i="2" s="1"/>
  <c r="X63" i="2"/>
  <c r="AL63" i="2" s="1"/>
  <c r="X62" i="2"/>
  <c r="AM62" i="2" s="1"/>
  <c r="X61" i="2"/>
  <c r="AK61" i="2" s="1"/>
  <c r="X60" i="2"/>
  <c r="AR60" i="2" s="1"/>
  <c r="X59" i="2"/>
  <c r="AR59" i="2" s="1"/>
  <c r="X58" i="2"/>
  <c r="AQ58" i="2" s="1"/>
  <c r="X57" i="2"/>
  <c r="AP57" i="2" s="1"/>
  <c r="X56" i="2"/>
  <c r="AM56" i="2" s="1"/>
  <c r="X55" i="2"/>
  <c r="AM55" i="2" s="1"/>
  <c r="X54" i="2"/>
  <c r="AM54" i="2" s="1"/>
  <c r="X53" i="2"/>
  <c r="AR53" i="2" s="1"/>
  <c r="X52" i="2"/>
  <c r="AR52" i="2" s="1"/>
  <c r="X51" i="2"/>
  <c r="AR51" i="2" s="1"/>
  <c r="X50" i="2"/>
  <c r="AP50" i="2" s="1"/>
  <c r="X49" i="2"/>
  <c r="AM49" i="2" s="1"/>
  <c r="X40" i="2"/>
  <c r="AM40" i="2" s="1"/>
  <c r="X39" i="2"/>
  <c r="AM39" i="2" s="1"/>
  <c r="X38" i="2"/>
  <c r="AM38" i="2" s="1"/>
  <c r="X37" i="2"/>
  <c r="AQ37" i="2" s="1"/>
  <c r="X36" i="2"/>
  <c r="AQ36" i="2" s="1"/>
  <c r="X35" i="2"/>
  <c r="AP35" i="2" s="1"/>
  <c r="X34" i="2"/>
  <c r="AM34" i="2" s="1"/>
  <c r="X32" i="2"/>
  <c r="AM32" i="2" s="1"/>
  <c r="X31" i="2"/>
  <c r="AM31" i="2" s="1"/>
  <c r="X30" i="2"/>
  <c r="AM30" i="2" s="1"/>
  <c r="X48" i="2"/>
  <c r="AO48" i="2" s="1"/>
  <c r="X47" i="2"/>
  <c r="AN47" i="2" s="1"/>
  <c r="X46" i="2"/>
  <c r="AM46" i="2" s="1"/>
  <c r="X45" i="2"/>
  <c r="AL45" i="2" s="1"/>
  <c r="X44" i="2"/>
  <c r="AK44" i="2" s="1"/>
  <c r="X43" i="2"/>
  <c r="AK43" i="2" s="1"/>
  <c r="X42" i="2"/>
  <c r="AQ42" i="2" s="1"/>
  <c r="X41" i="2"/>
  <c r="AP41" i="2" s="1"/>
  <c r="X29" i="2"/>
  <c r="AR29" i="2" s="1"/>
  <c r="X28" i="2"/>
  <c r="AK28" i="2" s="1"/>
  <c r="X27" i="2"/>
  <c r="AP27" i="2" s="1"/>
  <c r="X26" i="2"/>
  <c r="AP26" i="2" s="1"/>
  <c r="X24" i="2"/>
  <c r="AP24" i="2" s="1"/>
  <c r="X23" i="2"/>
  <c r="AP23" i="2" s="1"/>
  <c r="X21" i="2"/>
  <c r="AM21" i="2" s="1"/>
  <c r="X20" i="2"/>
  <c r="AK20" i="2" s="1"/>
  <c r="X19" i="2"/>
  <c r="Y19" i="2" s="1"/>
  <c r="X18" i="2"/>
  <c r="AR18" i="2" s="1"/>
  <c r="X17" i="2"/>
  <c r="AR17" i="2" s="1"/>
  <c r="AN112" i="2" l="1"/>
  <c r="AN111" i="2"/>
  <c r="Z27" i="2"/>
  <c r="AQ47" i="2"/>
  <c r="Z5" i="2"/>
  <c r="Z6" i="2"/>
  <c r="AM22" i="2"/>
  <c r="AP22" i="2"/>
  <c r="AA16" i="2"/>
  <c r="Z7" i="2"/>
  <c r="Z8" i="2"/>
  <c r="Z28" i="2"/>
  <c r="Z9" i="2"/>
  <c r="AL119" i="2"/>
  <c r="Y28" i="2"/>
  <c r="Z10" i="2"/>
  <c r="X120" i="2"/>
  <c r="Y17" i="2"/>
  <c r="Y18" i="2"/>
  <c r="Y25" i="2"/>
  <c r="AO114" i="2"/>
  <c r="AM33" i="2"/>
  <c r="AK33" i="2"/>
  <c r="AP21" i="2"/>
  <c r="AR27" i="2"/>
  <c r="AP32" i="2"/>
  <c r="AM37" i="2"/>
  <c r="AP40" i="2"/>
  <c r="AQ41" i="2"/>
  <c r="AL44" i="2"/>
  <c r="AM45" i="2"/>
  <c r="AO47" i="2"/>
  <c r="AP48" i="2"/>
  <c r="AR50" i="2"/>
  <c r="AM53" i="2"/>
  <c r="AP56" i="2"/>
  <c r="AR58" i="2"/>
  <c r="AL60" i="2"/>
  <c r="AM61" i="2"/>
  <c r="AN62" i="2"/>
  <c r="AP65" i="2"/>
  <c r="AR67" i="2"/>
  <c r="AM70" i="2"/>
  <c r="AN71" i="2"/>
  <c r="AP73" i="2"/>
  <c r="AR75" i="2"/>
  <c r="AN79" i="2"/>
  <c r="AP81" i="2"/>
  <c r="AQ82" i="2"/>
  <c r="AN87" i="2"/>
  <c r="AO94" i="2"/>
  <c r="AP95" i="2"/>
  <c r="AQ96" i="2"/>
  <c r="AO99" i="2"/>
  <c r="AP100" i="2"/>
  <c r="AR102" i="2"/>
  <c r="AR108" i="2"/>
  <c r="AO115" i="2"/>
  <c r="AP116" i="2"/>
  <c r="AP20" i="2"/>
  <c r="AR26" i="2"/>
  <c r="AM29" i="2"/>
  <c r="AK32" i="2"/>
  <c r="AP31" i="2"/>
  <c r="AM36" i="2"/>
  <c r="AP39" i="2"/>
  <c r="AQ40" i="2"/>
  <c r="AL43" i="2"/>
  <c r="AM44" i="2"/>
  <c r="AP47" i="2"/>
  <c r="AQ48" i="2"/>
  <c r="AR49" i="2"/>
  <c r="AM52" i="2"/>
  <c r="AN53" i="2"/>
  <c r="AP55" i="2"/>
  <c r="AR57" i="2"/>
  <c r="AL59" i="2"/>
  <c r="AM60" i="2"/>
  <c r="AN61" i="2"/>
  <c r="AO62" i="2"/>
  <c r="AP64" i="2"/>
  <c r="AR66" i="2"/>
  <c r="AM69" i="2"/>
  <c r="AP72" i="2"/>
  <c r="AR74" i="2"/>
  <c r="AM77" i="2"/>
  <c r="AN78" i="2"/>
  <c r="AP80" i="2"/>
  <c r="AQ81" i="2"/>
  <c r="AN86" i="2"/>
  <c r="AP88" i="2"/>
  <c r="AO93" i="2"/>
  <c r="AQ95" i="2"/>
  <c r="AR101" i="2"/>
  <c r="AR107" i="2"/>
  <c r="AP115" i="2"/>
  <c r="AQ116" i="2"/>
  <c r="AK23" i="2"/>
  <c r="AK41" i="2"/>
  <c r="AP30" i="2"/>
  <c r="AL34" i="2"/>
  <c r="AP38" i="2"/>
  <c r="AQ39" i="2"/>
  <c r="AL42" i="2"/>
  <c r="AM43" i="2"/>
  <c r="AP46" i="2"/>
  <c r="AM51" i="2"/>
  <c r="AP54" i="2"/>
  <c r="AR56" i="2"/>
  <c r="AL58" i="2"/>
  <c r="AM59" i="2"/>
  <c r="AN60" i="2"/>
  <c r="AO61" i="2"/>
  <c r="AP62" i="2"/>
  <c r="AR65" i="2"/>
  <c r="AM68" i="2"/>
  <c r="AN69" i="2"/>
  <c r="AO70" i="2"/>
  <c r="AP71" i="2"/>
  <c r="AR73" i="2"/>
  <c r="AM76" i="2"/>
  <c r="AP79" i="2"/>
  <c r="AQ80" i="2"/>
  <c r="AN85" i="2"/>
  <c r="AN91" i="2"/>
  <c r="AO92" i="2"/>
  <c r="AR100" i="2"/>
  <c r="AR106" i="2"/>
  <c r="AN110" i="2"/>
  <c r="AO113" i="2"/>
  <c r="AP114" i="2"/>
  <c r="AQ115" i="2"/>
  <c r="AR116" i="2"/>
  <c r="AK17" i="2"/>
  <c r="AK24" i="2"/>
  <c r="AR20" i="2"/>
  <c r="AM27" i="2"/>
  <c r="AK34" i="2"/>
  <c r="AK58" i="2"/>
  <c r="AP37" i="2"/>
  <c r="AQ38" i="2"/>
  <c r="AM42" i="2"/>
  <c r="AP45" i="2"/>
  <c r="AQ46" i="2"/>
  <c r="AM50" i="2"/>
  <c r="AO52" i="2"/>
  <c r="AP53" i="2"/>
  <c r="AR55" i="2"/>
  <c r="AM58" i="2"/>
  <c r="AN59" i="2"/>
  <c r="AO60" i="2"/>
  <c r="AP61" i="2"/>
  <c r="AQ62" i="2"/>
  <c r="AR64" i="2"/>
  <c r="AM67" i="2"/>
  <c r="AN68" i="2"/>
  <c r="AP70" i="2"/>
  <c r="AR72" i="2"/>
  <c r="AM75" i="2"/>
  <c r="AN76" i="2"/>
  <c r="AO77" i="2"/>
  <c r="AP78" i="2"/>
  <c r="AN84" i="2"/>
  <c r="AN90" i="2"/>
  <c r="AO104" i="2"/>
  <c r="AQ114" i="2"/>
  <c r="AL117" i="2"/>
  <c r="AK18" i="2"/>
  <c r="AP18" i="2"/>
  <c r="AM26" i="2"/>
  <c r="AP29" i="2"/>
  <c r="AK35" i="2"/>
  <c r="AK45" i="2"/>
  <c r="AK59" i="2"/>
  <c r="AL32" i="2"/>
  <c r="AP36" i="2"/>
  <c r="AM41" i="2"/>
  <c r="AQ45" i="2"/>
  <c r="AL48" i="2"/>
  <c r="AP52" i="2"/>
  <c r="AR54" i="2"/>
  <c r="AM57" i="2"/>
  <c r="AN58" i="2"/>
  <c r="AO59" i="2"/>
  <c r="AP60" i="2"/>
  <c r="AQ61" i="2"/>
  <c r="AR62" i="2"/>
  <c r="AM66" i="2"/>
  <c r="AN67" i="2"/>
  <c r="AP69" i="2"/>
  <c r="AR71" i="2"/>
  <c r="AM74" i="2"/>
  <c r="AN75" i="2"/>
  <c r="AP77" i="2"/>
  <c r="AN83" i="2"/>
  <c r="AM96" i="2"/>
  <c r="AO103" i="2"/>
  <c r="AO109" i="2"/>
  <c r="AR114" i="2"/>
  <c r="AL116" i="2"/>
  <c r="AM117" i="2"/>
  <c r="AP17" i="2"/>
  <c r="AP28" i="2"/>
  <c r="AK60" i="2"/>
  <c r="AL31" i="2"/>
  <c r="AL47" i="2"/>
  <c r="AM48" i="2"/>
  <c r="AP51" i="2"/>
  <c r="AO58" i="2"/>
  <c r="AP59" i="2"/>
  <c r="AQ60" i="2"/>
  <c r="AR61" i="2"/>
  <c r="AM65" i="2"/>
  <c r="AP68" i="2"/>
  <c r="AM73" i="2"/>
  <c r="AN74" i="2"/>
  <c r="AP76" i="2"/>
  <c r="AN82" i="2"/>
  <c r="AO97" i="2"/>
  <c r="AL115" i="2"/>
  <c r="AM116" i="2"/>
  <c r="AN117" i="2"/>
  <c r="AP119" i="2"/>
  <c r="AK62" i="2"/>
  <c r="AL30" i="2"/>
  <c r="AP42" i="2"/>
  <c r="AL46" i="2"/>
  <c r="AM47" i="2"/>
  <c r="AN48" i="2"/>
  <c r="AP58" i="2"/>
  <c r="AQ59" i="2"/>
  <c r="AL62" i="2"/>
  <c r="AM64" i="2"/>
  <c r="AO66" i="2"/>
  <c r="AM72" i="2"/>
  <c r="AP83" i="2"/>
  <c r="AP97" i="2"/>
  <c r="AM115" i="2"/>
  <c r="AN116" i="2"/>
  <c r="AO117" i="2"/>
  <c r="AP118" i="2"/>
  <c r="AK30" i="2"/>
  <c r="AK46" i="2"/>
  <c r="AL61" i="2"/>
  <c r="AN115" i="2"/>
  <c r="AO116" i="2"/>
  <c r="AO105" i="2"/>
  <c r="AP98" i="2"/>
  <c r="AQ98" i="2"/>
  <c r="AR89" i="2"/>
  <c r="AP63" i="2"/>
  <c r="AK63" i="2"/>
  <c r="AO63" i="2"/>
  <c r="AR63" i="2"/>
  <c r="AM63" i="2"/>
  <c r="AN63" i="2"/>
  <c r="AQ63" i="2"/>
  <c r="AP25" i="2"/>
  <c r="AQ25" i="2"/>
  <c r="AR25" i="2"/>
  <c r="AK120" i="2" l="1"/>
  <c r="AK122" i="2" s="1"/>
  <c r="AQ120" i="2"/>
  <c r="AQ122" i="2" s="1"/>
  <c r="AM120" i="2"/>
  <c r="AM122" i="2" s="1"/>
  <c r="AP120" i="2"/>
  <c r="AP122" i="2" s="1"/>
  <c r="AN120" i="2"/>
  <c r="AN122" i="2" s="1"/>
  <c r="AL120" i="2"/>
  <c r="AL122" i="2" s="1"/>
  <c r="AO120" i="2"/>
  <c r="AO122" i="2" s="1"/>
  <c r="AR120" i="2"/>
  <c r="AR122" i="2" s="1"/>
</calcChain>
</file>

<file path=xl/sharedStrings.xml><?xml version="1.0" encoding="utf-8"?>
<sst xmlns="http://schemas.openxmlformats.org/spreadsheetml/2006/main" count="1213" uniqueCount="233">
  <si>
    <t>知識・理解</t>
  </si>
  <si>
    <t>当該分野固有の能力</t>
  </si>
  <si>
    <t>汎用的能力</t>
  </si>
  <si>
    <t>態度・姿勢</t>
  </si>
  <si>
    <t>a</t>
  </si>
  <si>
    <t>b</t>
  </si>
  <si>
    <t>c</t>
  </si>
  <si>
    <t>科目区分(細区分)名</t>
  </si>
  <si>
    <t/>
  </si>
  <si>
    <t>英語</t>
  </si>
  <si>
    <t>初修外国語</t>
  </si>
  <si>
    <t>健康・スポーツ（体育実技）</t>
  </si>
  <si>
    <t>健康・スポーツ（体育講義）</t>
  </si>
  <si>
    <t>情報リテラシー</t>
  </si>
  <si>
    <t>新潟大学個性化科目</t>
  </si>
  <si>
    <t>留学生基本科目</t>
  </si>
  <si>
    <t>大学学習法（大学学習法）</t>
  </si>
  <si>
    <t>自然系共通専門基礎</t>
  </si>
  <si>
    <t>自然科学</t>
  </si>
  <si>
    <t>人文社会・教育科学</t>
  </si>
  <si>
    <t>医歯学</t>
  </si>
  <si>
    <t>総合工学概論</t>
  </si>
  <si>
    <t>技術者の心がまえ</t>
  </si>
  <si>
    <t>知的財産概論</t>
  </si>
  <si>
    <t>情報セキュリティ概論</t>
  </si>
  <si>
    <t>専門応用科目群（選択）</t>
  </si>
  <si>
    <t>職業指導（工）</t>
  </si>
  <si>
    <t>マーケット・インターンシップ</t>
  </si>
  <si>
    <t>テクノロジー・インターンシップ</t>
  </si>
  <si>
    <t>国際工学概論</t>
  </si>
  <si>
    <t>国際工学事情</t>
  </si>
  <si>
    <t>国際マーケット・グループワーク・インターンシップA</t>
  </si>
  <si>
    <t>国際マーケット・グループワーク・インターンシップB</t>
  </si>
  <si>
    <t>国際テクノロジー・グループワーク・インターンシップA</t>
  </si>
  <si>
    <t>国際テクノロジー・グループワーク・インターンシップB</t>
  </si>
  <si>
    <t>リメディアル演習</t>
  </si>
  <si>
    <t>専門基礎科目群（選択必修）</t>
  </si>
  <si>
    <t>基礎無機化学</t>
  </si>
  <si>
    <t>基礎有機化学</t>
  </si>
  <si>
    <t>化学工学基礎</t>
  </si>
  <si>
    <t>高分子化学概論</t>
  </si>
  <si>
    <t>基礎物理化学</t>
  </si>
  <si>
    <t>化学システム応用数理</t>
  </si>
  <si>
    <t>応用数理Ｂ</t>
  </si>
  <si>
    <t>基礎物理工学</t>
  </si>
  <si>
    <t>技術文献リサーチＡ</t>
  </si>
  <si>
    <t>技術文献リサーチＢ</t>
  </si>
  <si>
    <t>技術文献リサーチＣ</t>
  </si>
  <si>
    <t>技術文献リサーチＤ</t>
  </si>
  <si>
    <t>卒業研修</t>
  </si>
  <si>
    <t>卒業研究</t>
  </si>
  <si>
    <t>有機化学（工）</t>
  </si>
  <si>
    <t>反応工学I</t>
  </si>
  <si>
    <t>拡散操作I</t>
  </si>
  <si>
    <t>分析化学（工）</t>
  </si>
  <si>
    <t>無機化学</t>
  </si>
  <si>
    <t>物理化学I</t>
  </si>
  <si>
    <t>移動論基礎</t>
  </si>
  <si>
    <t>計測化学I</t>
  </si>
  <si>
    <t>物理化学II</t>
  </si>
  <si>
    <t>計測化学II</t>
  </si>
  <si>
    <t>無機工業化学</t>
  </si>
  <si>
    <t>プロセス制御</t>
  </si>
  <si>
    <t>分析化学実験（工）</t>
  </si>
  <si>
    <t>化学技術英語</t>
  </si>
  <si>
    <t>無機化学実験（工）</t>
  </si>
  <si>
    <t>高分子化学実験</t>
  </si>
  <si>
    <t>物理化学実験（工）</t>
  </si>
  <si>
    <t>有機化学実験（工）</t>
  </si>
  <si>
    <t>反応速度論</t>
  </si>
  <si>
    <t>有機反応化学</t>
  </si>
  <si>
    <t>応用化学演習I</t>
  </si>
  <si>
    <t>応用化学演習II</t>
  </si>
  <si>
    <t>応用化学演習III</t>
  </si>
  <si>
    <t>有機合成化学</t>
  </si>
  <si>
    <t>応用化学演習IV</t>
  </si>
  <si>
    <t>応用化学演習V</t>
  </si>
  <si>
    <t>化学工学計算演習</t>
  </si>
  <si>
    <t>反応工学演習</t>
  </si>
  <si>
    <t>移動現象演習</t>
  </si>
  <si>
    <t>化学実験１</t>
  </si>
  <si>
    <t>化学実験２</t>
  </si>
  <si>
    <t>設計製図</t>
  </si>
  <si>
    <t>化学工学実験</t>
  </si>
  <si>
    <t>分離工学演習</t>
  </si>
  <si>
    <t>化学工学英語</t>
  </si>
  <si>
    <t>拡散操作II</t>
  </si>
  <si>
    <t>プロセス伝熱工学</t>
  </si>
  <si>
    <t>反応工学II</t>
  </si>
  <si>
    <t>粉体工学</t>
  </si>
  <si>
    <t>機械的分離工学</t>
  </si>
  <si>
    <t>分子設計化学</t>
  </si>
  <si>
    <t>物理化学III</t>
  </si>
  <si>
    <t>反応工学Ⅲ</t>
  </si>
  <si>
    <t>拡散操作III</t>
  </si>
  <si>
    <t>無機合成化学</t>
  </si>
  <si>
    <t>反応装置工学</t>
  </si>
  <si>
    <t>工程解析</t>
  </si>
  <si>
    <t>海外英語研修</t>
  </si>
  <si>
    <t>国際研修</t>
  </si>
  <si>
    <t>合計</t>
  </si>
  <si>
    <t xml:space="preserve">社会に対する理解（A)
</t>
    <phoneticPr fontId="2"/>
  </si>
  <si>
    <t xml:space="preserve">化学技術者・研究者としての役割や責任（B)
</t>
    <phoneticPr fontId="2"/>
  </si>
  <si>
    <t xml:space="preserve">応用化学の問題解決能力(D1)
</t>
    <phoneticPr fontId="2"/>
  </si>
  <si>
    <t>化学工学の問題解決能力(D2)</t>
    <phoneticPr fontId="2"/>
  </si>
  <si>
    <t xml:space="preserve">コミュニケーション・合意形成能力(F)
</t>
    <phoneticPr fontId="2"/>
  </si>
  <si>
    <t>問題解決・解決法評価能力(G)</t>
    <phoneticPr fontId="2"/>
  </si>
  <si>
    <t xml:space="preserve">自主的学習継続能力(E)
</t>
    <phoneticPr fontId="2"/>
  </si>
  <si>
    <t>自然科学・情報技術・工学基礎に関する知識，問題解決能力（C)</t>
    <phoneticPr fontId="2"/>
  </si>
  <si>
    <t>主に対応するプログラムの学習教育目標</t>
    <rPh sb="0" eb="1">
      <t xml:space="preserve">オモニタイオウスル </t>
    </rPh>
    <phoneticPr fontId="2"/>
  </si>
  <si>
    <t>科目の分類</t>
    <rPh sb="0" eb="2">
      <t xml:space="preserve">カモク </t>
    </rPh>
    <rPh sb="3" eb="5">
      <t xml:space="preserve">ブンルイ </t>
    </rPh>
    <phoneticPr fontId="2"/>
  </si>
  <si>
    <t>F</t>
    <phoneticPr fontId="2"/>
  </si>
  <si>
    <t>C</t>
    <phoneticPr fontId="2"/>
  </si>
  <si>
    <t>A</t>
    <phoneticPr fontId="2"/>
  </si>
  <si>
    <t>B</t>
    <phoneticPr fontId="2"/>
  </si>
  <si>
    <t>◎</t>
    <phoneticPr fontId="2"/>
  </si>
  <si>
    <t>☆</t>
    <phoneticPr fontId="2"/>
  </si>
  <si>
    <t>工学リテラシー入門（化学材料分野）</t>
    <rPh sb="0" eb="2">
      <t xml:space="preserve">コウガクリテラシー </t>
    </rPh>
    <rPh sb="7" eb="9">
      <t xml:space="preserve">ニュウモン </t>
    </rPh>
    <rPh sb="10" eb="16">
      <t xml:space="preserve">カガクザイリョウブンヤ </t>
    </rPh>
    <phoneticPr fontId="2"/>
  </si>
  <si>
    <t>○□</t>
    <phoneticPr fontId="2"/>
  </si>
  <si>
    <t>●</t>
    <phoneticPr fontId="2"/>
  </si>
  <si>
    <t>○</t>
    <phoneticPr fontId="2"/>
  </si>
  <si>
    <t>■</t>
    <phoneticPr fontId="2"/>
  </si>
  <si>
    <t>□</t>
    <phoneticPr fontId="2"/>
  </si>
  <si>
    <t>Gコード科目</t>
    <rPh sb="4" eb="6">
      <t xml:space="preserve">カモク </t>
    </rPh>
    <phoneticPr fontId="2"/>
  </si>
  <si>
    <t>工学基礎科目</t>
    <rPh sb="0" eb="4">
      <t xml:space="preserve">コウガクキソ </t>
    </rPh>
    <rPh sb="4" eb="6">
      <t xml:space="preserve">カモク </t>
    </rPh>
    <phoneticPr fontId="2"/>
  </si>
  <si>
    <t>化学科目</t>
    <rPh sb="0" eb="4">
      <t xml:space="preserve">カガクカモク </t>
    </rPh>
    <phoneticPr fontId="2"/>
  </si>
  <si>
    <t>化学技術基盤科目</t>
    <rPh sb="0" eb="1">
      <t xml:space="preserve">カガクギジュツキバンカモク </t>
    </rPh>
    <phoneticPr fontId="2"/>
  </si>
  <si>
    <t>D1</t>
    <phoneticPr fontId="2"/>
  </si>
  <si>
    <t>D2</t>
    <phoneticPr fontId="2"/>
  </si>
  <si>
    <t>G</t>
    <phoneticPr fontId="2"/>
  </si>
  <si>
    <t>単位数</t>
    <rPh sb="0" eb="3">
      <t xml:space="preserve">タンイスウ </t>
    </rPh>
    <phoneticPr fontId="2"/>
  </si>
  <si>
    <t>実践科目</t>
    <rPh sb="0" eb="4">
      <t xml:space="preserve">ジッセンンカモク </t>
    </rPh>
    <phoneticPr fontId="2"/>
  </si>
  <si>
    <t>応化系専門科目</t>
    <rPh sb="0" eb="3">
      <t xml:space="preserve">オウカケイ </t>
    </rPh>
    <rPh sb="3" eb="7">
      <t xml:space="preserve">センモンカモク </t>
    </rPh>
    <phoneticPr fontId="2"/>
  </si>
  <si>
    <t>化工系専門科目</t>
    <rPh sb="0" eb="3">
      <t xml:space="preserve">カコウケイ </t>
    </rPh>
    <rPh sb="3" eb="7">
      <t>セン</t>
    </rPh>
    <phoneticPr fontId="2"/>
  </si>
  <si>
    <t>開講時期</t>
    <rPh sb="0" eb="4">
      <t xml:space="preserve">カイコウジキ </t>
    </rPh>
    <phoneticPr fontId="2"/>
  </si>
  <si>
    <t>指定なし</t>
    <rPh sb="0" eb="2">
      <t xml:space="preserve">シテイナシ </t>
    </rPh>
    <phoneticPr fontId="2"/>
  </si>
  <si>
    <t>創造プロジェクト基礎</t>
    <phoneticPr fontId="2"/>
  </si>
  <si>
    <t>創造研究プロジェクトI</t>
    <phoneticPr fontId="2"/>
  </si>
  <si>
    <t>総合技術科学演習</t>
    <phoneticPr fontId="2"/>
  </si>
  <si>
    <t>指定なし集中</t>
    <rPh sb="0" eb="1">
      <t>シテイ</t>
    </rPh>
    <rPh sb="4" eb="6">
      <t>シュウ</t>
    </rPh>
    <phoneticPr fontId="2"/>
  </si>
  <si>
    <t>工学科共通</t>
    <rPh sb="0" eb="3">
      <t xml:space="preserve">コウガクカ </t>
    </rPh>
    <rPh sb="3" eb="5">
      <t xml:space="preserve">キョウツウ </t>
    </rPh>
    <phoneticPr fontId="2"/>
  </si>
  <si>
    <t>工学科共通（必修）</t>
    <rPh sb="0" eb="3">
      <t xml:space="preserve">コウガクカ </t>
    </rPh>
    <rPh sb="3" eb="5">
      <t xml:space="preserve">キョウツウ </t>
    </rPh>
    <rPh sb="6" eb="8">
      <t xml:space="preserve">ヒッシュウ </t>
    </rPh>
    <phoneticPr fontId="2"/>
  </si>
  <si>
    <t>特殊選択科目(D)</t>
    <rPh sb="0" eb="4">
      <t xml:space="preserve">トクシュセンタク </t>
    </rPh>
    <rPh sb="4" eb="6">
      <t xml:space="preserve">カモク </t>
    </rPh>
    <phoneticPr fontId="2"/>
  </si>
  <si>
    <t>必修</t>
    <rPh sb="0" eb="2">
      <t xml:space="preserve">ヒッシュウ </t>
    </rPh>
    <phoneticPr fontId="2"/>
  </si>
  <si>
    <t>必修科目(A)</t>
    <rPh sb="0" eb="2">
      <t xml:space="preserve">ヒッシュウ </t>
    </rPh>
    <rPh sb="2" eb="4">
      <t xml:space="preserve">カモク </t>
    </rPh>
    <phoneticPr fontId="2"/>
  </si>
  <si>
    <t>選択必修科目(B)</t>
    <rPh sb="0" eb="6">
      <t xml:space="preserve">センタクヒッシュウカモク </t>
    </rPh>
    <phoneticPr fontId="2"/>
  </si>
  <si>
    <t>創造プロジェクトⅠ</t>
    <phoneticPr fontId="2"/>
  </si>
  <si>
    <t>創造プロジェクトⅡ</t>
    <phoneticPr fontId="2"/>
  </si>
  <si>
    <t>創造研究プロジェクトⅡ</t>
    <phoneticPr fontId="2"/>
  </si>
  <si>
    <t>選択必修科目(B)・応化必修</t>
    <rPh sb="0" eb="6">
      <t xml:space="preserve">センタクヒッシュウカモク </t>
    </rPh>
    <rPh sb="10" eb="12">
      <t xml:space="preserve">オウカ </t>
    </rPh>
    <rPh sb="12" eb="14">
      <t xml:space="preserve">ヒッシュウ </t>
    </rPh>
    <phoneticPr fontId="2"/>
  </si>
  <si>
    <t>選択必修科目(B)・化工必修</t>
    <rPh sb="0" eb="6">
      <t xml:space="preserve">センタクヒッシュウカモク </t>
    </rPh>
    <rPh sb="9" eb="10">
      <t>・</t>
    </rPh>
    <rPh sb="10" eb="12">
      <t xml:space="preserve">カコウ </t>
    </rPh>
    <rPh sb="12" eb="14">
      <t xml:space="preserve">ヒッシュウ </t>
    </rPh>
    <phoneticPr fontId="2"/>
  </si>
  <si>
    <t>選択科目(C)</t>
    <rPh sb="0" eb="4">
      <t xml:space="preserve">センタクカモク </t>
    </rPh>
    <phoneticPr fontId="2"/>
  </si>
  <si>
    <t>１年生</t>
    <rPh sb="2" eb="3">
      <t xml:space="preserve">セイ </t>
    </rPh>
    <phoneticPr fontId="2"/>
  </si>
  <si>
    <t>２年生</t>
    <phoneticPr fontId="2"/>
  </si>
  <si>
    <t>３年生</t>
    <phoneticPr fontId="2"/>
  </si>
  <si>
    <t>４年生</t>
    <phoneticPr fontId="2"/>
  </si>
  <si>
    <t>–</t>
  </si>
  <si>
    <t>–</t>
    <phoneticPr fontId="2"/>
  </si>
  <si>
    <t>単位数合計</t>
    <rPh sb="0" eb="3">
      <t xml:space="preserve">タンイスウ </t>
    </rPh>
    <rPh sb="3" eb="4">
      <t xml:space="preserve">ゴウ </t>
    </rPh>
    <rPh sb="4" eb="5">
      <t xml:space="preserve">ケイ </t>
    </rPh>
    <phoneticPr fontId="2"/>
  </si>
  <si>
    <t>単位数を重みにした場合。</t>
    <rPh sb="0" eb="3">
      <t xml:space="preserve">タンイスウヲ </t>
    </rPh>
    <rPh sb="4" eb="5">
      <t xml:space="preserve">オモミニ </t>
    </rPh>
    <phoneticPr fontId="2"/>
  </si>
  <si>
    <t>化学システム工学プログラムの学習・教育目標</t>
    <rPh sb="0" eb="2">
      <t>カガクシスｔ</t>
    </rPh>
    <rPh sb="14" eb="16">
      <t>ガクシュウ</t>
    </rPh>
    <phoneticPr fontId="2"/>
  </si>
  <si>
    <t>在籍番号</t>
    <rPh sb="0" eb="4">
      <t xml:space="preserve">ザイセキバンゴウ </t>
    </rPh>
    <phoneticPr fontId="2"/>
  </si>
  <si>
    <t>氏名</t>
    <rPh sb="0" eb="2">
      <t xml:space="preserve">シメイ </t>
    </rPh>
    <phoneticPr fontId="2"/>
  </si>
  <si>
    <t>JABEE要件にしない</t>
    <phoneticPr fontId="2"/>
  </si>
  <si>
    <t>新潟大学における学習・教育目標（NBAS）</t>
    <rPh sb="0" eb="4">
      <t xml:space="preserve">ニイガタダイガクニオケル </t>
    </rPh>
    <rPh sb="8" eb="10">
      <t xml:space="preserve">ガクシュウ・キョウイクモクヒョウ </t>
    </rPh>
    <phoneticPr fontId="2"/>
  </si>
  <si>
    <t>選択必修</t>
    <rPh sb="0" eb="4">
      <t xml:space="preserve">センタクヒッシュウ </t>
    </rPh>
    <phoneticPr fontId="2"/>
  </si>
  <si>
    <t>合計</t>
    <rPh sb="0" eb="2">
      <t xml:space="preserve">ゴウケイ </t>
    </rPh>
    <phoneticPr fontId="2"/>
  </si>
  <si>
    <t>達成度表では卒業要件の確認をしない</t>
    <rPh sb="0" eb="4">
      <t xml:space="preserve">タッセイドヒョウデハ </t>
    </rPh>
    <rPh sb="6" eb="10">
      <t xml:space="preserve">ソツギョウヨウケンノカクニンヲシナイ </t>
    </rPh>
    <phoneticPr fontId="2"/>
  </si>
  <si>
    <t>工場見学（卒業時認定）</t>
    <rPh sb="5" eb="8">
      <t xml:space="preserve">ソツギョウジ </t>
    </rPh>
    <rPh sb="8" eb="10">
      <t xml:space="preserve">ニンテイ </t>
    </rPh>
    <phoneticPr fontId="2"/>
  </si>
  <si>
    <t>工場実習（卒業時認定）</t>
    <phoneticPr fontId="2"/>
  </si>
  <si>
    <t>特別講義（卒業時認定）</t>
    <phoneticPr fontId="2"/>
  </si>
  <si>
    <t>科目外項目</t>
    <rPh sb="0" eb="5">
      <t xml:space="preserve">カモクガイコウモク </t>
    </rPh>
    <phoneticPr fontId="2"/>
  </si>
  <si>
    <t>2年生：　環境レポート</t>
    <rPh sb="5" eb="7">
      <t xml:space="preserve">カンキョウレポート </t>
    </rPh>
    <phoneticPr fontId="2"/>
  </si>
  <si>
    <t>2年生：　工場見学（プログラム指定）</t>
    <rPh sb="5" eb="9">
      <t xml:space="preserve">コウジョウケンガク </t>
    </rPh>
    <rPh sb="15" eb="17">
      <t xml:space="preserve">シテイ </t>
    </rPh>
    <phoneticPr fontId="2"/>
  </si>
  <si>
    <t>2年生：　工場見学・講演会レポート</t>
    <rPh sb="5" eb="6">
      <t xml:space="preserve">コウジョウケンガク </t>
    </rPh>
    <rPh sb="10" eb="13">
      <t xml:space="preserve">コウエンンカイレポート </t>
    </rPh>
    <phoneticPr fontId="2"/>
  </si>
  <si>
    <t>3年生：　工場見学（プログラム指定）</t>
    <rPh sb="5" eb="9">
      <t xml:space="preserve">コウジョウケンガク </t>
    </rPh>
    <rPh sb="15" eb="17">
      <t xml:space="preserve">シテイ </t>
    </rPh>
    <phoneticPr fontId="2"/>
  </si>
  <si>
    <t>3年生：　工場見学レポート</t>
    <rPh sb="5" eb="6">
      <t xml:space="preserve">コウジョウケンガクレポート </t>
    </rPh>
    <phoneticPr fontId="2"/>
  </si>
  <si>
    <t>1〜3年生：　学習の振り返り</t>
    <rPh sb="7" eb="9">
      <t xml:space="preserve">ガクシュウノ </t>
    </rPh>
    <rPh sb="10" eb="11">
      <t xml:space="preserve">フリカエリ </t>
    </rPh>
    <phoneticPr fontId="2"/>
  </si>
  <si>
    <t>4年生：　卒業研修・卒業研究のマネジメント（計画と従事時間記録）</t>
    <rPh sb="5" eb="7">
      <t xml:space="preserve">ソツギョウジュウジジカン </t>
    </rPh>
    <rPh sb="7" eb="9">
      <t xml:space="preserve">ケンシュウ </t>
    </rPh>
    <rPh sb="10" eb="12">
      <t xml:space="preserve">ソツギョウジュウジジカン </t>
    </rPh>
    <rPh sb="12" eb="14">
      <t xml:space="preserve">ケンキュウノ </t>
    </rPh>
    <rPh sb="22" eb="24">
      <t xml:space="preserve">ケイカクト </t>
    </rPh>
    <rPh sb="25" eb="31">
      <t xml:space="preserve">ジュウジジカンキロク </t>
    </rPh>
    <phoneticPr fontId="2"/>
  </si>
  <si>
    <t>応化と化工で分ける</t>
    <rPh sb="0" eb="2">
      <t xml:space="preserve">オウカトカコウデ </t>
    </rPh>
    <rPh sb="6" eb="7">
      <t xml:space="preserve">ワケル </t>
    </rPh>
    <phoneticPr fontId="2"/>
  </si>
  <si>
    <t>コース</t>
    <phoneticPr fontId="2"/>
  </si>
  <si>
    <t>応化</t>
    <rPh sb="0" eb="1">
      <t xml:space="preserve">オウカ </t>
    </rPh>
    <phoneticPr fontId="2"/>
  </si>
  <si>
    <t>基準点</t>
    <rPh sb="0" eb="3">
      <t xml:space="preserve">キジュンテン </t>
    </rPh>
    <phoneticPr fontId="2"/>
  </si>
  <si>
    <t>E (自主的学習)</t>
    <rPh sb="3" eb="6">
      <t xml:space="preserve">ジシュテキ </t>
    </rPh>
    <rPh sb="6" eb="8">
      <t xml:space="preserve">ガクシュウ </t>
    </rPh>
    <phoneticPr fontId="2"/>
  </si>
  <si>
    <t>F (協働)</t>
    <rPh sb="3" eb="5">
      <t xml:space="preserve">キョウドウ </t>
    </rPh>
    <phoneticPr fontId="2"/>
  </si>
  <si>
    <t>G (問題解決)</t>
    <rPh sb="3" eb="7">
      <t xml:space="preserve">モンダイカイケツ </t>
    </rPh>
    <phoneticPr fontId="2"/>
  </si>
  <si>
    <t>D1 (応化専門)</t>
    <rPh sb="4" eb="6">
      <t xml:space="preserve">オウカ </t>
    </rPh>
    <rPh sb="6" eb="8">
      <t xml:space="preserve">センモｎ </t>
    </rPh>
    <phoneticPr fontId="2"/>
  </si>
  <si>
    <t>D2 (化工専門)</t>
    <rPh sb="4" eb="6">
      <t xml:space="preserve">カコウ </t>
    </rPh>
    <rPh sb="6" eb="8">
      <t xml:space="preserve">センモン </t>
    </rPh>
    <phoneticPr fontId="2"/>
  </si>
  <si>
    <t>B (専門職の自覚)</t>
    <rPh sb="3" eb="6">
      <t xml:space="preserve">センモンショク </t>
    </rPh>
    <rPh sb="7" eb="9">
      <t xml:space="preserve">ジカク </t>
    </rPh>
    <phoneticPr fontId="2"/>
  </si>
  <si>
    <t>A (社会理解)</t>
    <rPh sb="3" eb="5">
      <t xml:space="preserve">シャカイノ </t>
    </rPh>
    <rPh sb="5" eb="7">
      <t xml:space="preserve">リカイ </t>
    </rPh>
    <phoneticPr fontId="2"/>
  </si>
  <si>
    <t>C (科学・工学基礎)</t>
    <rPh sb="3" eb="5">
      <t xml:space="preserve">カガク </t>
    </rPh>
    <rPh sb="6" eb="8">
      <t xml:space="preserve">コウガク </t>
    </rPh>
    <rPh sb="8" eb="10">
      <t xml:space="preserve">キソ </t>
    </rPh>
    <phoneticPr fontId="2"/>
  </si>
  <si>
    <t>授業科目名</t>
    <phoneticPr fontId="2"/>
  </si>
  <si>
    <t>専門科目</t>
    <rPh sb="0" eb="4">
      <t xml:space="preserve">センモンカモク </t>
    </rPh>
    <phoneticPr fontId="2"/>
  </si>
  <si>
    <t>1T</t>
    <phoneticPr fontId="2"/>
  </si>
  <si>
    <t>2T</t>
    <phoneticPr fontId="2"/>
  </si>
  <si>
    <t>3T</t>
    <phoneticPr fontId="2"/>
  </si>
  <si>
    <t>4T</t>
    <phoneticPr fontId="2"/>
  </si>
  <si>
    <t>青セルには単位を取得したターム（1T〜4T）に取得単位数を記入する。
灰色セルは単位を取得したら○を選択する。
（過年度で単位を取得した場合にはセルをコピーして"○"を選択する）</t>
    <rPh sb="0" eb="1">
      <t xml:space="preserve">アオジ </t>
    </rPh>
    <rPh sb="5" eb="7">
      <t xml:space="preserve">タンイヲシュトクシタ </t>
    </rPh>
    <rPh sb="23" eb="28">
      <t xml:space="preserve">シュトクタンイスウヲ </t>
    </rPh>
    <rPh sb="29" eb="31">
      <t xml:space="preserve">キニュウスル </t>
    </rPh>
    <rPh sb="35" eb="37">
      <t xml:space="preserve">ハイイロセル </t>
    </rPh>
    <rPh sb="40" eb="42">
      <t xml:space="preserve">タンイヲシュトクシタラ </t>
    </rPh>
    <rPh sb="57" eb="60">
      <t xml:space="preserve">カネンド </t>
    </rPh>
    <rPh sb="61" eb="63">
      <t xml:space="preserve">タンイヲ </t>
    </rPh>
    <rPh sb="64" eb="66">
      <t xml:space="preserve">シュトクシタバアイニハ </t>
    </rPh>
    <rPh sb="84" eb="86">
      <t xml:space="preserve">センタク </t>
    </rPh>
    <phoneticPr fontId="2"/>
  </si>
  <si>
    <t>1年 1T</t>
    <rPh sb="1" eb="2">
      <t xml:space="preserve">ネン </t>
    </rPh>
    <phoneticPr fontId="2"/>
  </si>
  <si>
    <t>1年 2T</t>
    <rPh sb="1" eb="2">
      <t xml:space="preserve">ネン </t>
    </rPh>
    <phoneticPr fontId="2"/>
  </si>
  <si>
    <t>1年 4T</t>
    <rPh sb="1" eb="2">
      <t xml:space="preserve">ネン </t>
    </rPh>
    <phoneticPr fontId="2"/>
  </si>
  <si>
    <t>1年 3T</t>
    <rPh sb="1" eb="2">
      <t xml:space="preserve">ネン </t>
    </rPh>
    <phoneticPr fontId="2"/>
  </si>
  <si>
    <t>4年 2T集中</t>
    <rPh sb="4" eb="6">
      <t xml:space="preserve">シュウチュウ </t>
    </rPh>
    <phoneticPr fontId="2"/>
  </si>
  <si>
    <t>1年 34T集中</t>
    <rPh sb="5" eb="7">
      <t xml:space="preserve">シュウチュウ </t>
    </rPh>
    <phoneticPr fontId="2"/>
  </si>
  <si>
    <t>2年 12T集中</t>
    <rPh sb="5" eb="7">
      <t xml:space="preserve">シュウチュウ </t>
    </rPh>
    <phoneticPr fontId="2"/>
  </si>
  <si>
    <t>2年 34T集中</t>
    <rPh sb="5" eb="7">
      <t xml:space="preserve">シュウチュウ </t>
    </rPh>
    <phoneticPr fontId="2"/>
  </si>
  <si>
    <t>3年 12T集中</t>
    <rPh sb="5" eb="7">
      <t xml:space="preserve">シュウチュウ </t>
    </rPh>
    <phoneticPr fontId="2"/>
  </si>
  <si>
    <t>3年 34T集中</t>
    <rPh sb="5" eb="7">
      <t xml:space="preserve">シュウチュウ </t>
    </rPh>
    <phoneticPr fontId="2"/>
  </si>
  <si>
    <t>1年 1T</t>
    <phoneticPr fontId="2"/>
  </si>
  <si>
    <t>1年 4T</t>
    <phoneticPr fontId="2"/>
  </si>
  <si>
    <t>1年 3T</t>
    <phoneticPr fontId="2"/>
  </si>
  <si>
    <t>2年 1T</t>
    <phoneticPr fontId="2"/>
  </si>
  <si>
    <t>2年 2T</t>
    <phoneticPr fontId="2"/>
  </si>
  <si>
    <t>2年 4T</t>
    <phoneticPr fontId="2"/>
  </si>
  <si>
    <t>2年 3T</t>
    <phoneticPr fontId="2"/>
  </si>
  <si>
    <t>3年 1T</t>
    <phoneticPr fontId="2"/>
  </si>
  <si>
    <t>4年 1T</t>
    <phoneticPr fontId="2"/>
  </si>
  <si>
    <t>4年 2T</t>
    <phoneticPr fontId="2"/>
  </si>
  <si>
    <t>4年 3T</t>
    <phoneticPr fontId="2"/>
  </si>
  <si>
    <t>4年 4T</t>
    <phoneticPr fontId="2"/>
  </si>
  <si>
    <t>4年 12T</t>
    <phoneticPr fontId="2"/>
  </si>
  <si>
    <t>4年 34T</t>
    <phoneticPr fontId="2"/>
  </si>
  <si>
    <t>3年 2T</t>
    <phoneticPr fontId="2"/>
  </si>
  <si>
    <t>3年 3T</t>
    <phoneticPr fontId="2"/>
  </si>
  <si>
    <t>3年 4T</t>
    <phoneticPr fontId="2"/>
  </si>
  <si>
    <t>3年 23T</t>
    <phoneticPr fontId="2"/>
  </si>
  <si>
    <t>3年 3T集中</t>
    <rPh sb="3" eb="6">
      <t xml:space="preserve">シュウチュウ </t>
    </rPh>
    <phoneticPr fontId="2"/>
  </si>
  <si>
    <t>データサイエンス総論Ⅰ</t>
    <rPh sb="0" eb="11">
      <t xml:space="preserve">ニュウモン </t>
    </rPh>
    <phoneticPr fontId="2"/>
  </si>
  <si>
    <t>2021入学生用</t>
    <rPh sb="4" eb="6">
      <t xml:space="preserve">ニュウガク </t>
    </rPh>
    <rPh sb="6" eb="7">
      <t xml:space="preserve">セイ </t>
    </rPh>
    <rPh sb="7" eb="8">
      <t xml:space="preserve">ヨウ </t>
    </rPh>
    <phoneticPr fontId="2"/>
  </si>
  <si>
    <t>高分子化学I</t>
    <phoneticPr fontId="2"/>
  </si>
  <si>
    <t>高分子化学III</t>
    <phoneticPr fontId="2"/>
  </si>
  <si>
    <t>高分子化学II</t>
    <phoneticPr fontId="2"/>
  </si>
  <si>
    <t>物理化学IV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</si>
</sst>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10"/>
      <name val="Arial"/>
      <family val="2"/>
    </font>
    <font>
      <sz val="6"/>
      <name val="Tsukushi A Round Gothic Bold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8"/>
      <name val="Arial"/>
      <family val="2"/>
    </font>
    <font>
      <sz val="18"/>
      <name val="游ゴシック"/>
      <family val="3"/>
      <charset val="128"/>
      <scheme val="minor"/>
    </font>
    <font>
      <sz val="11"/>
      <name val="Arial"/>
      <family val="2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A81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6" fillId="0" borderId="7" xfId="0" applyFont="1" applyBorder="1" applyProtection="1">
      <protection locked="0"/>
    </xf>
    <xf numFmtId="0" fontId="7" fillId="11" borderId="7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9" borderId="7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9" borderId="7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10" borderId="8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10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Protection="1"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9" borderId="8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3" fillId="0" borderId="12" xfId="0" applyFont="1" applyBorder="1"/>
    <xf numFmtId="0" fontId="3" fillId="0" borderId="8" xfId="0" applyFont="1" applyBorder="1"/>
    <xf numFmtId="49" fontId="3" fillId="0" borderId="8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shrinkToFit="1"/>
    </xf>
    <xf numFmtId="0" fontId="3" fillId="4" borderId="1" xfId="0" applyFont="1" applyFill="1" applyBorder="1" applyAlignment="1">
      <alignment vertical="center"/>
    </xf>
    <xf numFmtId="0" fontId="3" fillId="0" borderId="10" xfId="0" applyFont="1" applyBorder="1"/>
    <xf numFmtId="49" fontId="3" fillId="0" borderId="10" xfId="0" applyNumberFormat="1" applyFont="1" applyBorder="1"/>
    <xf numFmtId="0" fontId="3" fillId="0" borderId="8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7" fillId="0" borderId="15" xfId="0" applyFont="1" applyBorder="1"/>
    <xf numFmtId="0" fontId="7" fillId="0" borderId="0" xfId="0" applyFont="1"/>
    <xf numFmtId="0" fontId="3" fillId="0" borderId="15" xfId="0" applyFont="1" applyBorder="1"/>
    <xf numFmtId="0" fontId="3" fillId="0" borderId="3" xfId="0" applyFont="1" applyBorder="1" applyAlignment="1">
      <alignment horizontal="center" vertical="center"/>
    </xf>
    <xf numFmtId="0" fontId="3" fillId="0" borderId="7" xfId="0" applyFont="1" applyBorder="1"/>
    <xf numFmtId="0" fontId="3" fillId="0" borderId="2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5" borderId="8" xfId="0" applyFont="1" applyFill="1" applyBorder="1"/>
    <xf numFmtId="0" fontId="3" fillId="5" borderId="1" xfId="0" applyFont="1" applyFill="1" applyBorder="1"/>
    <xf numFmtId="0" fontId="1" fillId="0" borderId="0" xfId="0" applyFont="1"/>
    <xf numFmtId="0" fontId="3" fillId="10" borderId="1" xfId="0" applyFont="1" applyFill="1" applyBorder="1"/>
    <xf numFmtId="0" fontId="3" fillId="11" borderId="1" xfId="0" applyFont="1" applyFill="1" applyBorder="1"/>
    <xf numFmtId="0" fontId="3" fillId="5" borderId="10" xfId="0" applyFont="1" applyFill="1" applyBorder="1"/>
    <xf numFmtId="0" fontId="3" fillId="0" borderId="11" xfId="0" applyFont="1" applyBorder="1"/>
    <xf numFmtId="0" fontId="3" fillId="3" borderId="1" xfId="0" applyFont="1" applyFill="1" applyBorder="1"/>
    <xf numFmtId="0" fontId="3" fillId="12" borderId="0" xfId="0" applyFont="1" applyFill="1"/>
    <xf numFmtId="0" fontId="9" fillId="0" borderId="0" xfId="0" applyFont="1"/>
    <xf numFmtId="0" fontId="9" fillId="0" borderId="18" xfId="0" applyFont="1" applyBorder="1"/>
    <xf numFmtId="0" fontId="3" fillId="2" borderId="7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12" xfId="0" applyFont="1" applyBorder="1" applyAlignment="1">
      <alignment wrapText="1"/>
    </xf>
    <xf numFmtId="0" fontId="3" fillId="0" borderId="0" xfId="0" applyFont="1"/>
    <xf numFmtId="0" fontId="3" fillId="0" borderId="12" xfId="0" applyFont="1" applyBorder="1"/>
    <xf numFmtId="0" fontId="4" fillId="7" borderId="7" xfId="0" applyFont="1" applyFill="1" applyBorder="1" applyAlignment="1">
      <alignment horizontal="left" vertical="top" wrapText="1"/>
    </xf>
    <xf numFmtId="0" fontId="3" fillId="8" borderId="7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3FEFF"/>
      <color rgb="FF7A8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目標ごとの達成度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達成度確認!$AK$121:$AR$121</c:f>
              <c:strCache>
                <c:ptCount val="8"/>
                <c:pt idx="0">
                  <c:v>A (社会理解)</c:v>
                </c:pt>
                <c:pt idx="1">
                  <c:v>B (専門職の自覚)</c:v>
                </c:pt>
                <c:pt idx="2">
                  <c:v>C (科学・工学基礎)</c:v>
                </c:pt>
                <c:pt idx="3">
                  <c:v>D1 (応化専門)</c:v>
                </c:pt>
                <c:pt idx="4">
                  <c:v>D2 (化工専門)</c:v>
                </c:pt>
                <c:pt idx="5">
                  <c:v>E (自主的学習)</c:v>
                </c:pt>
                <c:pt idx="6">
                  <c:v>F (協働)</c:v>
                </c:pt>
                <c:pt idx="7">
                  <c:v>G (問題解決)</c:v>
                </c:pt>
              </c:strCache>
            </c:strRef>
          </c:cat>
          <c:val>
            <c:numRef>
              <c:f>達成度確認!$AK$122:$AR$122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E-2645-A5B7-E63C1EB8E2E1}"/>
            </c:ext>
          </c:extLst>
        </c:ser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達成度確認!$AK$121:$AR$121</c:f>
              <c:strCache>
                <c:ptCount val="8"/>
                <c:pt idx="0">
                  <c:v>A (社会理解)</c:v>
                </c:pt>
                <c:pt idx="1">
                  <c:v>B (専門職の自覚)</c:v>
                </c:pt>
                <c:pt idx="2">
                  <c:v>C (科学・工学基礎)</c:v>
                </c:pt>
                <c:pt idx="3">
                  <c:v>D1 (応化専門)</c:v>
                </c:pt>
                <c:pt idx="4">
                  <c:v>D2 (化工専門)</c:v>
                </c:pt>
                <c:pt idx="5">
                  <c:v>E (自主的学習)</c:v>
                </c:pt>
                <c:pt idx="6">
                  <c:v>F (協働)</c:v>
                </c:pt>
                <c:pt idx="7">
                  <c:v>G (問題解決)</c:v>
                </c:pt>
              </c:strCache>
            </c:strRef>
          </c:cat>
          <c:val>
            <c:numRef>
              <c:f>達成度確認!$AK$123:$AR$123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E-2645-A5B7-E63C1EB8E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661008"/>
        <c:axId val="1690665408"/>
      </c:radarChart>
      <c:catAx>
        <c:axId val="97766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0665408"/>
        <c:crosses val="autoZero"/>
        <c:auto val="1"/>
        <c:lblAlgn val="ctr"/>
        <c:lblOffset val="100"/>
        <c:noMultiLvlLbl val="0"/>
      </c:catAx>
      <c:valAx>
        <c:axId val="169066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766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1075484</xdr:colOff>
      <xdr:row>1</xdr:row>
      <xdr:rowOff>22761</xdr:rowOff>
    </xdr:from>
    <xdr:to>
      <xdr:col>6</xdr:col>
      <xdr:colOff>234109</xdr:colOff>
      <xdr:row>2</xdr:row>
      <xdr:rowOff>245967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874A5AA5-7E92-E18B-A871-CDD657D5B36D}"/>
            </a:ext>
          </a:extLst>
        </xdr:cNvPr>
        <xdr:cNvSpPr/>
      </xdr:nvSpPr>
      <xdr:spPr>
        <a:xfrm>
          <a:off x="5344520" y="420592"/>
          <a:ext cx="1821035" cy="621038"/>
        </a:xfrm>
        <a:prstGeom prst="borderCallout1">
          <a:avLst>
            <a:gd name="adj1" fmla="val 69721"/>
            <a:gd name="adj2" fmla="val 99448"/>
            <a:gd name="adj3" fmla="val 124286"/>
            <a:gd name="adj4" fmla="val 116472"/>
          </a:avLst>
        </a:prstGeom>
        <a:solidFill>
          <a:schemeClr val="bg1"/>
        </a:solidFill>
        <a:ln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セルをクリックして，▼を出して，選択肢を選ぶ。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1919111</xdr:colOff>
      <xdr:row>10</xdr:row>
      <xdr:rowOff>71259</xdr:rowOff>
    </xdr:from>
    <xdr:to>
      <xdr:col>6</xdr:col>
      <xdr:colOff>359833</xdr:colOff>
      <xdr:row>13</xdr:row>
      <xdr:rowOff>211665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EF0F8F1E-774B-264C-B94F-0F6F67F288ED}"/>
            </a:ext>
          </a:extLst>
        </xdr:cNvPr>
        <xdr:cNvSpPr/>
      </xdr:nvSpPr>
      <xdr:spPr>
        <a:xfrm>
          <a:off x="3803627" y="3020936"/>
          <a:ext cx="3520722" cy="877826"/>
        </a:xfrm>
        <a:prstGeom prst="borderCallout1">
          <a:avLst>
            <a:gd name="adj1" fmla="val 67897"/>
            <a:gd name="adj2" fmla="val 100046"/>
            <a:gd name="adj3" fmla="val 489597"/>
            <a:gd name="adj4" fmla="val 115219"/>
          </a:avLst>
        </a:prstGeom>
        <a:solidFill>
          <a:schemeClr val="bg1"/>
        </a:solidFill>
        <a:ln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セルをクリックして，▼を出して，選択肢を選ぶ。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過年度に単位を取得した場合は，取得したタームにセルをコピーして選択肢を選ぶか直接○を入力する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128764</xdr:colOff>
      <xdr:row>0</xdr:row>
      <xdr:rowOff>359833</xdr:rowOff>
    </xdr:from>
    <xdr:to>
      <xdr:col>26</xdr:col>
      <xdr:colOff>588433</xdr:colOff>
      <xdr:row>1</xdr:row>
      <xdr:rowOff>375709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B3BDC50E-DC54-7241-8CE5-423DEDFA1EFC}"/>
            </a:ext>
          </a:extLst>
        </xdr:cNvPr>
        <xdr:cNvSpPr/>
      </xdr:nvSpPr>
      <xdr:spPr>
        <a:xfrm>
          <a:off x="13985875" y="359833"/>
          <a:ext cx="1842558" cy="410987"/>
        </a:xfrm>
        <a:prstGeom prst="borderCallout1">
          <a:avLst>
            <a:gd name="adj1" fmla="val 29906"/>
            <a:gd name="adj2" fmla="val 22"/>
            <a:gd name="adj3" fmla="val 95949"/>
            <a:gd name="adj4" fmla="val -35530"/>
          </a:avLst>
        </a:prstGeom>
        <a:solidFill>
          <a:schemeClr val="bg1"/>
        </a:solidFill>
        <a:ln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これより右は変更しない</a:t>
          </a:r>
        </a:p>
      </xdr:txBody>
    </xdr:sp>
    <xdr:clientData/>
  </xdr:twoCellAnchor>
  <xdr:twoCellAnchor>
    <xdr:from>
      <xdr:col>7</xdr:col>
      <xdr:colOff>225778</xdr:colOff>
      <xdr:row>0</xdr:row>
      <xdr:rowOff>126999</xdr:rowOff>
    </xdr:from>
    <xdr:to>
      <xdr:col>22</xdr:col>
      <xdr:colOff>70556</xdr:colOff>
      <xdr:row>12</xdr:row>
      <xdr:rowOff>28221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4F202F-1E4B-D24E-975E-7736B5F56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26"/>
  <sheetViews>
    <sheetView tabSelected="1" zoomScale="80" zoomScaleNormal="80" workbookViewId="0">
      <pane ySplit="16" topLeftCell="A41" activePane="bottomLeft" state="frozenSplit"/>
      <selection pane="bottomLeft" activeCell="H49" sqref="H49"/>
    </sheetView>
  </sheetViews>
  <sheetFormatPr baseColWidth="10" defaultRowHeight="18"/>
  <cols>
    <col min="1" max="1" width="24.5" style="5" customWidth="1"/>
    <col min="2" max="2" width="31.5" style="5" customWidth="1"/>
    <col min="3" max="3" width="16.5" style="5" customWidth="1"/>
    <col min="4" max="5" width="4.83203125" style="5" customWidth="1"/>
    <col min="6" max="6" width="8.83203125" style="5" customWidth="1"/>
    <col min="7" max="7" width="13.1640625" style="5" customWidth="1"/>
    <col min="8" max="11" width="4.33203125" style="5" customWidth="1"/>
    <col min="12" max="23" width="4.5" style="5" customWidth="1"/>
    <col min="24" max="24" width="7.33203125" style="5" customWidth="1"/>
    <col min="25" max="26" width="9" style="5" customWidth="1"/>
    <col min="27" max="27" width="8.33203125" style="5" customWidth="1"/>
    <col min="28" max="28" width="1.83203125" style="5" customWidth="1"/>
    <col min="29" max="36" width="11.5" style="5" customWidth="1"/>
    <col min="37" max="44" width="7.1640625" style="5" customWidth="1"/>
    <col min="45" max="16384" width="10.83203125" style="5"/>
  </cols>
  <sheetData>
    <row r="1" spans="1:45" s="3" customFormat="1" ht="31">
      <c r="A1" s="1" t="s">
        <v>161</v>
      </c>
      <c r="B1" s="2"/>
      <c r="C1" s="18" t="s">
        <v>228</v>
      </c>
      <c r="X1" s="36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5" s="3" customFormat="1" ht="31">
      <c r="A2" s="1" t="s">
        <v>162</v>
      </c>
      <c r="B2" s="2"/>
      <c r="X2" s="36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</row>
    <row r="3" spans="1:45" ht="31">
      <c r="A3" s="1" t="s">
        <v>180</v>
      </c>
      <c r="B3" s="4"/>
      <c r="X3" s="21" t="s">
        <v>167</v>
      </c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</row>
    <row r="4" spans="1:45" ht="20" customHeight="1">
      <c r="A4" s="19" t="s">
        <v>171</v>
      </c>
      <c r="B4" s="54" t="s">
        <v>172</v>
      </c>
      <c r="C4" s="54"/>
      <c r="D4" s="54"/>
      <c r="E4" s="54"/>
      <c r="F4" s="55"/>
      <c r="G4" s="6" t="s">
        <v>156</v>
      </c>
      <c r="X4" s="38"/>
      <c r="Y4" s="21" t="s">
        <v>192</v>
      </c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</row>
    <row r="5" spans="1:45" ht="20" customHeight="1">
      <c r="A5" s="20"/>
      <c r="B5" s="54" t="s">
        <v>173</v>
      </c>
      <c r="C5" s="54"/>
      <c r="D5" s="54"/>
      <c r="E5" s="54"/>
      <c r="F5" s="55"/>
      <c r="G5" s="6" t="s">
        <v>156</v>
      </c>
      <c r="X5" s="38"/>
      <c r="Y5" s="39" t="s">
        <v>116</v>
      </c>
      <c r="Z5" s="40">
        <f>SUM(X50:X57)</f>
        <v>0</v>
      </c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</row>
    <row r="6" spans="1:45" ht="20" customHeight="1">
      <c r="A6" s="20"/>
      <c r="B6" s="54" t="s">
        <v>174</v>
      </c>
      <c r="C6" s="54"/>
      <c r="D6" s="54"/>
      <c r="E6" s="54"/>
      <c r="F6" s="55"/>
      <c r="G6" s="6" t="s">
        <v>156</v>
      </c>
      <c r="X6" s="38"/>
      <c r="Y6" s="39" t="s">
        <v>115</v>
      </c>
      <c r="Z6" s="40">
        <f>SUM(X30:X34)+X43+SUM(X58:X63)</f>
        <v>0</v>
      </c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</row>
    <row r="7" spans="1:45" ht="20" customHeight="1">
      <c r="A7" s="20"/>
      <c r="B7" s="54" t="s">
        <v>175</v>
      </c>
      <c r="C7" s="54"/>
      <c r="D7" s="54"/>
      <c r="E7" s="54"/>
      <c r="F7" s="55"/>
      <c r="G7" s="6" t="s">
        <v>156</v>
      </c>
      <c r="X7" s="38"/>
      <c r="Y7" s="39" t="s">
        <v>119</v>
      </c>
      <c r="Z7" s="40">
        <f>SUM(X78:X83)</f>
        <v>0</v>
      </c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</row>
    <row r="8" spans="1:45" ht="20" customHeight="1">
      <c r="A8" s="20"/>
      <c r="B8" s="54" t="s">
        <v>176</v>
      </c>
      <c r="C8" s="54"/>
      <c r="D8" s="54"/>
      <c r="E8" s="54"/>
      <c r="F8" s="55"/>
      <c r="G8" s="6" t="s">
        <v>156</v>
      </c>
      <c r="X8" s="38"/>
      <c r="Y8" s="39" t="s">
        <v>120</v>
      </c>
      <c r="Z8" s="40">
        <f>SUM(X64:X77)+SUM(X84:X91)</f>
        <v>0</v>
      </c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</row>
    <row r="9" spans="1:45" ht="20" customHeight="1">
      <c r="A9" s="20"/>
      <c r="B9" s="54" t="s">
        <v>177</v>
      </c>
      <c r="C9" s="54"/>
      <c r="D9" s="54"/>
      <c r="E9" s="54"/>
      <c r="F9" s="55"/>
      <c r="G9" s="6" t="s">
        <v>156</v>
      </c>
      <c r="X9" s="38"/>
      <c r="Y9" s="39" t="s">
        <v>121</v>
      </c>
      <c r="Z9" s="40">
        <f>SUM(X92:X100)</f>
        <v>0</v>
      </c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</row>
    <row r="10" spans="1:45" ht="20" customHeight="1">
      <c r="A10" s="20"/>
      <c r="B10" s="54" t="s">
        <v>178</v>
      </c>
      <c r="C10" s="54"/>
      <c r="D10" s="54"/>
      <c r="E10" s="54"/>
      <c r="F10" s="55"/>
      <c r="G10" s="6" t="s">
        <v>156</v>
      </c>
      <c r="X10" s="38"/>
      <c r="Y10" s="39" t="s">
        <v>122</v>
      </c>
      <c r="Z10" s="40">
        <f>SUM(X64:X77)+SUM(X101:X105)</f>
        <v>0</v>
      </c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</row>
    <row r="11" spans="1:45">
      <c r="X11" s="38"/>
      <c r="Y11" s="21"/>
      <c r="Z11" s="21"/>
      <c r="AA11" s="21"/>
      <c r="AB11" s="21"/>
      <c r="AC11" s="41" t="s">
        <v>164</v>
      </c>
      <c r="AD11" s="41"/>
      <c r="AE11" s="41"/>
      <c r="AF11" s="41"/>
      <c r="AG11" s="41"/>
      <c r="AH11" s="41"/>
      <c r="AI11" s="41"/>
      <c r="AJ11" s="41"/>
      <c r="AK11" s="21"/>
      <c r="AL11" s="21"/>
      <c r="AM11" s="21"/>
      <c r="AN11" s="21"/>
      <c r="AO11" s="21"/>
      <c r="AP11" s="21"/>
      <c r="AQ11" s="21"/>
      <c r="AR11" s="21"/>
      <c r="AS11" s="21"/>
    </row>
    <row r="12" spans="1:45">
      <c r="X12" s="38"/>
      <c r="Y12" s="21"/>
      <c r="Z12" s="21"/>
      <c r="AA12" s="21"/>
      <c r="AB12" s="21"/>
      <c r="AC12" s="68" t="s">
        <v>0</v>
      </c>
      <c r="AD12" s="70"/>
      <c r="AE12" s="69"/>
      <c r="AF12" s="68" t="s">
        <v>1</v>
      </c>
      <c r="AG12" s="69"/>
      <c r="AH12" s="68" t="s">
        <v>2</v>
      </c>
      <c r="AI12" s="69"/>
      <c r="AJ12" s="35" t="s">
        <v>3</v>
      </c>
      <c r="AK12" s="60" t="s">
        <v>160</v>
      </c>
      <c r="AL12" s="61"/>
      <c r="AM12" s="61"/>
      <c r="AN12" s="61"/>
      <c r="AO12" s="61"/>
      <c r="AP12" s="61"/>
      <c r="AQ12" s="61"/>
      <c r="AR12" s="61"/>
      <c r="AS12" s="21"/>
    </row>
    <row r="13" spans="1:45">
      <c r="X13" s="38"/>
      <c r="Y13" s="21"/>
      <c r="Z13" s="21"/>
      <c r="AA13" s="21"/>
      <c r="AB13" s="21"/>
      <c r="AC13" s="42" t="s">
        <v>4</v>
      </c>
      <c r="AD13" s="42" t="s">
        <v>5</v>
      </c>
      <c r="AE13" s="42" t="s">
        <v>6</v>
      </c>
      <c r="AF13" s="42" t="s">
        <v>4</v>
      </c>
      <c r="AG13" s="42" t="s">
        <v>5</v>
      </c>
      <c r="AH13" s="42" t="s">
        <v>4</v>
      </c>
      <c r="AI13" s="42" t="s">
        <v>5</v>
      </c>
      <c r="AJ13" s="42" t="s">
        <v>4</v>
      </c>
      <c r="AK13" s="60"/>
      <c r="AL13" s="61"/>
      <c r="AM13" s="61"/>
      <c r="AN13" s="61"/>
      <c r="AO13" s="61"/>
      <c r="AP13" s="61"/>
      <c r="AQ13" s="61"/>
      <c r="AR13" s="61"/>
      <c r="AS13" s="21"/>
    </row>
    <row r="14" spans="1:45" ht="52" customHeight="1">
      <c r="A14" s="66" t="s">
        <v>7</v>
      </c>
      <c r="B14" s="66" t="s">
        <v>191</v>
      </c>
      <c r="C14" s="64" t="s">
        <v>110</v>
      </c>
      <c r="D14" s="73"/>
      <c r="E14" s="64" t="s">
        <v>130</v>
      </c>
      <c r="F14" s="71" t="s">
        <v>109</v>
      </c>
      <c r="G14" s="64" t="s">
        <v>134</v>
      </c>
      <c r="H14" s="59" t="s">
        <v>197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38"/>
      <c r="Y14" s="21"/>
      <c r="Z14" s="21"/>
      <c r="AA14" s="21"/>
      <c r="AB14" s="21"/>
      <c r="AC14" s="63" t="s">
        <v>101</v>
      </c>
      <c r="AD14" s="63" t="s">
        <v>102</v>
      </c>
      <c r="AE14" s="63" t="s">
        <v>108</v>
      </c>
      <c r="AF14" s="75" t="s">
        <v>103</v>
      </c>
      <c r="AG14" s="75" t="s">
        <v>104</v>
      </c>
      <c r="AH14" s="76" t="s">
        <v>105</v>
      </c>
      <c r="AI14" s="76" t="s">
        <v>106</v>
      </c>
      <c r="AJ14" s="56" t="s">
        <v>107</v>
      </c>
      <c r="AK14" s="21" t="s">
        <v>159</v>
      </c>
      <c r="AL14" s="21"/>
      <c r="AM14" s="21"/>
      <c r="AN14" s="21"/>
      <c r="AO14" s="21"/>
      <c r="AP14" s="21"/>
      <c r="AQ14" s="21"/>
      <c r="AR14" s="21"/>
      <c r="AS14" s="21"/>
    </row>
    <row r="15" spans="1:45" ht="33" customHeight="1">
      <c r="A15" s="66"/>
      <c r="B15" s="66"/>
      <c r="C15" s="64"/>
      <c r="D15" s="73"/>
      <c r="E15" s="64"/>
      <c r="F15" s="71"/>
      <c r="G15" s="64"/>
      <c r="H15" s="62" t="s">
        <v>152</v>
      </c>
      <c r="I15" s="62"/>
      <c r="J15" s="62"/>
      <c r="K15" s="62"/>
      <c r="L15" s="62" t="s">
        <v>153</v>
      </c>
      <c r="M15" s="62"/>
      <c r="N15" s="62"/>
      <c r="O15" s="62"/>
      <c r="P15" s="62" t="s">
        <v>154</v>
      </c>
      <c r="Q15" s="62"/>
      <c r="R15" s="62"/>
      <c r="S15" s="62"/>
      <c r="T15" s="62" t="s">
        <v>155</v>
      </c>
      <c r="U15" s="62"/>
      <c r="V15" s="62"/>
      <c r="W15" s="62"/>
      <c r="X15" s="64" t="s">
        <v>158</v>
      </c>
      <c r="Y15" s="21" t="s">
        <v>143</v>
      </c>
      <c r="Z15" s="21" t="s">
        <v>165</v>
      </c>
      <c r="AA15" s="21" t="s">
        <v>166</v>
      </c>
      <c r="AB15" s="21"/>
      <c r="AC15" s="63"/>
      <c r="AD15" s="63"/>
      <c r="AE15" s="63"/>
      <c r="AF15" s="75"/>
      <c r="AG15" s="75"/>
      <c r="AH15" s="76"/>
      <c r="AI15" s="76"/>
      <c r="AJ15" s="56"/>
      <c r="AK15" s="21"/>
      <c r="AL15" s="21"/>
      <c r="AM15" s="21"/>
      <c r="AN15" s="21"/>
      <c r="AO15" s="21"/>
      <c r="AP15" s="21"/>
      <c r="AQ15" s="21"/>
      <c r="AR15" s="21"/>
      <c r="AS15" s="21"/>
    </row>
    <row r="16" spans="1:45" ht="26" customHeight="1" thickBot="1">
      <c r="A16" s="67"/>
      <c r="B16" s="67"/>
      <c r="C16" s="65"/>
      <c r="D16" s="74"/>
      <c r="E16" s="65"/>
      <c r="F16" s="72"/>
      <c r="G16" s="65"/>
      <c r="H16" s="7" t="s">
        <v>193</v>
      </c>
      <c r="I16" s="7" t="s">
        <v>194</v>
      </c>
      <c r="J16" s="7" t="s">
        <v>195</v>
      </c>
      <c r="K16" s="7" t="s">
        <v>196</v>
      </c>
      <c r="L16" s="7" t="s">
        <v>193</v>
      </c>
      <c r="M16" s="7" t="s">
        <v>194</v>
      </c>
      <c r="N16" s="7" t="s">
        <v>195</v>
      </c>
      <c r="O16" s="7" t="s">
        <v>196</v>
      </c>
      <c r="P16" s="7" t="s">
        <v>193</v>
      </c>
      <c r="Q16" s="7" t="s">
        <v>194</v>
      </c>
      <c r="R16" s="7" t="s">
        <v>195</v>
      </c>
      <c r="S16" s="7" t="s">
        <v>196</v>
      </c>
      <c r="T16" s="7" t="s">
        <v>193</v>
      </c>
      <c r="U16" s="7" t="s">
        <v>194</v>
      </c>
      <c r="V16" s="7" t="s">
        <v>195</v>
      </c>
      <c r="W16" s="7" t="s">
        <v>196</v>
      </c>
      <c r="X16" s="65"/>
      <c r="Y16" s="43"/>
      <c r="Z16" s="43"/>
      <c r="AA16" s="43">
        <f>SUM(X17:X29)</f>
        <v>0</v>
      </c>
      <c r="AB16" s="44"/>
      <c r="AC16" s="63"/>
      <c r="AD16" s="63"/>
      <c r="AE16" s="63"/>
      <c r="AF16" s="75"/>
      <c r="AG16" s="75"/>
      <c r="AH16" s="76"/>
      <c r="AI16" s="76"/>
      <c r="AJ16" s="56"/>
      <c r="AK16" s="22" t="s">
        <v>189</v>
      </c>
      <c r="AL16" s="22" t="s">
        <v>188</v>
      </c>
      <c r="AM16" s="22" t="s">
        <v>190</v>
      </c>
      <c r="AN16" s="22" t="s">
        <v>186</v>
      </c>
      <c r="AO16" s="22" t="s">
        <v>187</v>
      </c>
      <c r="AP16" s="22" t="s">
        <v>183</v>
      </c>
      <c r="AQ16" s="22" t="s">
        <v>184</v>
      </c>
      <c r="AR16" s="22" t="s">
        <v>185</v>
      </c>
      <c r="AS16" s="21"/>
    </row>
    <row r="17" spans="1:45">
      <c r="A17" s="23" t="s">
        <v>9</v>
      </c>
      <c r="B17" s="23" t="s">
        <v>8</v>
      </c>
      <c r="C17" s="23" t="s">
        <v>123</v>
      </c>
      <c r="D17" s="23"/>
      <c r="E17" s="23"/>
      <c r="F17" s="23" t="s">
        <v>111</v>
      </c>
      <c r="G17" s="24" t="s">
        <v>135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23">
        <f>SUM(H17:W17)</f>
        <v>0</v>
      </c>
      <c r="Y17" s="23" t="b">
        <f>IF(X17&gt;=2,TRUE,FALSE)</f>
        <v>0</v>
      </c>
      <c r="Z17" s="23"/>
      <c r="AA17" s="23"/>
      <c r="AB17" s="23"/>
      <c r="AC17" s="45">
        <v>30</v>
      </c>
      <c r="AD17" s="45" t="s">
        <v>8</v>
      </c>
      <c r="AE17" s="45" t="s">
        <v>8</v>
      </c>
      <c r="AF17" s="45" t="s">
        <v>8</v>
      </c>
      <c r="AG17" s="45" t="s">
        <v>8</v>
      </c>
      <c r="AH17" s="45">
        <v>60</v>
      </c>
      <c r="AI17" s="45" t="s">
        <v>8</v>
      </c>
      <c r="AJ17" s="45">
        <v>10</v>
      </c>
      <c r="AK17" s="21">
        <f>IF(AC17="",0,$X$17*AC17)</f>
        <v>0</v>
      </c>
      <c r="AL17" s="21">
        <f t="shared" ref="AL17:AR17" si="0">IF(AD17="",0,$X$17*AD17)</f>
        <v>0</v>
      </c>
      <c r="AM17" s="21">
        <f t="shared" si="0"/>
        <v>0</v>
      </c>
      <c r="AN17" s="21">
        <f t="shared" si="0"/>
        <v>0</v>
      </c>
      <c r="AO17" s="21">
        <f t="shared" si="0"/>
        <v>0</v>
      </c>
      <c r="AP17" s="21">
        <f t="shared" si="0"/>
        <v>0</v>
      </c>
      <c r="AQ17" s="21">
        <f t="shared" si="0"/>
        <v>0</v>
      </c>
      <c r="AR17" s="21">
        <f t="shared" si="0"/>
        <v>0</v>
      </c>
      <c r="AS17" s="21"/>
    </row>
    <row r="18" spans="1:45">
      <c r="A18" s="25" t="s">
        <v>10</v>
      </c>
      <c r="B18" s="25" t="s">
        <v>8</v>
      </c>
      <c r="C18" s="25" t="s">
        <v>123</v>
      </c>
      <c r="D18" s="25"/>
      <c r="E18" s="25"/>
      <c r="F18" s="25" t="s">
        <v>111</v>
      </c>
      <c r="G18" s="26" t="s">
        <v>135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25">
        <f t="shared" ref="X18:X21" si="1">SUM(H18:W18)</f>
        <v>0</v>
      </c>
      <c r="Y18" s="23" t="b">
        <f>IF(X18&gt;=2,TRUE,FALSE)</f>
        <v>0</v>
      </c>
      <c r="Z18" s="25"/>
      <c r="AA18" s="25"/>
      <c r="AB18" s="25"/>
      <c r="AC18" s="46">
        <v>30</v>
      </c>
      <c r="AD18" s="46" t="s">
        <v>8</v>
      </c>
      <c r="AE18" s="46" t="s">
        <v>8</v>
      </c>
      <c r="AF18" s="46" t="s">
        <v>8</v>
      </c>
      <c r="AG18" s="46" t="s">
        <v>8</v>
      </c>
      <c r="AH18" s="46">
        <v>60</v>
      </c>
      <c r="AI18" s="46" t="s">
        <v>8</v>
      </c>
      <c r="AJ18" s="46">
        <v>10</v>
      </c>
      <c r="AK18" s="21">
        <f>IF(AC18="",0,$X$18*AC18)</f>
        <v>0</v>
      </c>
      <c r="AL18" s="21">
        <f t="shared" ref="AL18:AR18" si="2">IF(AD18="",0,$X$18*AD18)</f>
        <v>0</v>
      </c>
      <c r="AM18" s="21">
        <f t="shared" si="2"/>
        <v>0</v>
      </c>
      <c r="AN18" s="21">
        <f t="shared" si="2"/>
        <v>0</v>
      </c>
      <c r="AO18" s="21">
        <f t="shared" si="2"/>
        <v>0</v>
      </c>
      <c r="AP18" s="21">
        <f t="shared" si="2"/>
        <v>0</v>
      </c>
      <c r="AQ18" s="21">
        <f t="shared" si="2"/>
        <v>0</v>
      </c>
      <c r="AR18" s="21">
        <f t="shared" si="2"/>
        <v>0</v>
      </c>
      <c r="AS18" s="21"/>
    </row>
    <row r="19" spans="1:45">
      <c r="A19" s="27" t="s">
        <v>11</v>
      </c>
      <c r="B19" s="27"/>
      <c r="C19" s="25" t="s">
        <v>123</v>
      </c>
      <c r="D19" s="27"/>
      <c r="E19" s="27"/>
      <c r="F19" s="27"/>
      <c r="G19" s="26" t="s">
        <v>135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25">
        <f t="shared" si="1"/>
        <v>0</v>
      </c>
      <c r="Y19" s="23" t="b">
        <f>IF(X19&gt;=1,TRUE,FALSE)</f>
        <v>0</v>
      </c>
      <c r="Z19" s="27"/>
      <c r="AA19" s="27"/>
      <c r="AB19" s="27"/>
      <c r="AC19" s="46">
        <v>10</v>
      </c>
      <c r="AD19" s="46" t="s">
        <v>8</v>
      </c>
      <c r="AE19" s="46" t="s">
        <v>8</v>
      </c>
      <c r="AF19" s="46" t="s">
        <v>8</v>
      </c>
      <c r="AG19" s="46" t="s">
        <v>8</v>
      </c>
      <c r="AH19" s="46">
        <v>60</v>
      </c>
      <c r="AI19" s="46" t="s">
        <v>8</v>
      </c>
      <c r="AJ19" s="46">
        <v>30</v>
      </c>
      <c r="AK19" s="47"/>
      <c r="AL19" s="47"/>
      <c r="AM19" s="47"/>
      <c r="AN19" s="47"/>
      <c r="AO19" s="47"/>
      <c r="AP19" s="47"/>
      <c r="AQ19" s="47"/>
      <c r="AR19" s="47"/>
      <c r="AS19" s="21" t="s">
        <v>163</v>
      </c>
    </row>
    <row r="20" spans="1:45">
      <c r="A20" s="27" t="s">
        <v>12</v>
      </c>
      <c r="B20" s="27"/>
      <c r="C20" s="25" t="s">
        <v>123</v>
      </c>
      <c r="D20" s="27"/>
      <c r="E20" s="27"/>
      <c r="F20" s="27"/>
      <c r="G20" s="26" t="s">
        <v>135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25">
        <f t="shared" si="1"/>
        <v>0</v>
      </c>
      <c r="Y20" s="27"/>
      <c r="Z20" s="27"/>
      <c r="AA20" s="27"/>
      <c r="AB20" s="27"/>
      <c r="AC20" s="46">
        <v>10</v>
      </c>
      <c r="AD20" s="46" t="s">
        <v>8</v>
      </c>
      <c r="AE20" s="46" t="s">
        <v>8</v>
      </c>
      <c r="AF20" s="46" t="s">
        <v>8</v>
      </c>
      <c r="AG20" s="46" t="s">
        <v>8</v>
      </c>
      <c r="AH20" s="46">
        <v>60</v>
      </c>
      <c r="AI20" s="46" t="s">
        <v>8</v>
      </c>
      <c r="AJ20" s="46">
        <v>30</v>
      </c>
      <c r="AK20" s="21">
        <f>IF(AC20="",0,$X$20*AC20)</f>
        <v>0</v>
      </c>
      <c r="AL20" s="21">
        <f t="shared" ref="AL20:AR20" si="3">IF(AD20="",0,$X$20*AD20)</f>
        <v>0</v>
      </c>
      <c r="AM20" s="21">
        <f t="shared" si="3"/>
        <v>0</v>
      </c>
      <c r="AN20" s="21">
        <f t="shared" si="3"/>
        <v>0</v>
      </c>
      <c r="AO20" s="21">
        <f t="shared" si="3"/>
        <v>0</v>
      </c>
      <c r="AP20" s="21">
        <f t="shared" si="3"/>
        <v>0</v>
      </c>
      <c r="AQ20" s="21">
        <f t="shared" si="3"/>
        <v>0</v>
      </c>
      <c r="AR20" s="21">
        <f t="shared" si="3"/>
        <v>0</v>
      </c>
      <c r="AS20" s="21"/>
    </row>
    <row r="21" spans="1:45">
      <c r="A21" s="25" t="s">
        <v>13</v>
      </c>
      <c r="B21" s="25" t="s">
        <v>8</v>
      </c>
      <c r="C21" s="25" t="s">
        <v>123</v>
      </c>
      <c r="D21" s="25"/>
      <c r="E21" s="25"/>
      <c r="F21" s="25" t="s">
        <v>112</v>
      </c>
      <c r="G21" s="26" t="s">
        <v>135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25">
        <f t="shared" si="1"/>
        <v>0</v>
      </c>
      <c r="Y21" s="25"/>
      <c r="Z21" s="48"/>
      <c r="AA21" s="25"/>
      <c r="AB21" s="25"/>
      <c r="AC21" s="46" t="s">
        <v>8</v>
      </c>
      <c r="AD21" s="46" t="s">
        <v>8</v>
      </c>
      <c r="AE21" s="46">
        <v>90</v>
      </c>
      <c r="AF21" s="46" t="s">
        <v>8</v>
      </c>
      <c r="AG21" s="46" t="s">
        <v>8</v>
      </c>
      <c r="AH21" s="46">
        <v>10</v>
      </c>
      <c r="AI21" s="46" t="s">
        <v>8</v>
      </c>
      <c r="AJ21" s="46" t="s">
        <v>8</v>
      </c>
      <c r="AK21" s="21">
        <f>IF(AC21="",0,$X$21*AC21)</f>
        <v>0</v>
      </c>
      <c r="AL21" s="21">
        <f t="shared" ref="AL21:AR21" si="4">IF(AD21="",0,$X$21*AD21)</f>
        <v>0</v>
      </c>
      <c r="AM21" s="21">
        <f t="shared" si="4"/>
        <v>0</v>
      </c>
      <c r="AN21" s="21">
        <f t="shared" si="4"/>
        <v>0</v>
      </c>
      <c r="AO21" s="21">
        <f t="shared" si="4"/>
        <v>0</v>
      </c>
      <c r="AP21" s="21">
        <f t="shared" si="4"/>
        <v>0</v>
      </c>
      <c r="AQ21" s="21">
        <f t="shared" si="4"/>
        <v>0</v>
      </c>
      <c r="AR21" s="21">
        <f t="shared" si="4"/>
        <v>0</v>
      </c>
      <c r="AS21" s="21"/>
    </row>
    <row r="22" spans="1:45">
      <c r="A22" s="25"/>
      <c r="B22" s="28" t="s">
        <v>227</v>
      </c>
      <c r="C22" s="25" t="s">
        <v>123</v>
      </c>
      <c r="D22" s="27" t="s">
        <v>115</v>
      </c>
      <c r="E22" s="29">
        <v>1</v>
      </c>
      <c r="F22" s="25" t="s">
        <v>112</v>
      </c>
      <c r="G22" s="26" t="s">
        <v>198</v>
      </c>
      <c r="H22" s="13" t="s">
        <v>156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27">
        <f>IF(COUNTIF(H22:W22,"○")&gt;0,E22,0)</f>
        <v>0</v>
      </c>
      <c r="Y22" s="27" t="b">
        <f>IF(X22=1,TRUE,FALSE)</f>
        <v>0</v>
      </c>
      <c r="Z22" s="48"/>
      <c r="AA22" s="25"/>
      <c r="AB22" s="25"/>
      <c r="AC22" s="46"/>
      <c r="AD22" s="46"/>
      <c r="AE22" s="46">
        <v>90</v>
      </c>
      <c r="AF22" s="46"/>
      <c r="AG22" s="46"/>
      <c r="AH22" s="46">
        <v>10</v>
      </c>
      <c r="AI22" s="46"/>
      <c r="AJ22" s="46"/>
      <c r="AK22" s="21">
        <f>IF(AC22="",0,$X$22*AC22)</f>
        <v>0</v>
      </c>
      <c r="AL22" s="21">
        <f t="shared" ref="AL22:AR22" si="5">IF(AD22="",0,$X$22*AD22)</f>
        <v>0</v>
      </c>
      <c r="AM22" s="21">
        <f t="shared" si="5"/>
        <v>0</v>
      </c>
      <c r="AN22" s="21">
        <f t="shared" si="5"/>
        <v>0</v>
      </c>
      <c r="AO22" s="21">
        <f t="shared" si="5"/>
        <v>0</v>
      </c>
      <c r="AP22" s="21">
        <f t="shared" si="5"/>
        <v>0</v>
      </c>
      <c r="AQ22" s="21">
        <f t="shared" si="5"/>
        <v>0</v>
      </c>
      <c r="AR22" s="21">
        <f t="shared" si="5"/>
        <v>0</v>
      </c>
      <c r="AS22" s="21"/>
    </row>
    <row r="23" spans="1:45">
      <c r="A23" s="25" t="s">
        <v>14</v>
      </c>
      <c r="B23" s="25" t="s">
        <v>8</v>
      </c>
      <c r="C23" s="25" t="s">
        <v>123</v>
      </c>
      <c r="D23" s="25"/>
      <c r="E23" s="25"/>
      <c r="F23" s="25" t="s">
        <v>113</v>
      </c>
      <c r="G23" s="26" t="s">
        <v>135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25">
        <f t="shared" ref="X23:X24" si="6">SUM(H23:W23)</f>
        <v>0</v>
      </c>
      <c r="Y23" s="25"/>
      <c r="Z23" s="25"/>
      <c r="AA23" s="25"/>
      <c r="AB23" s="25"/>
      <c r="AC23" s="46">
        <v>90</v>
      </c>
      <c r="AD23" s="46" t="s">
        <v>8</v>
      </c>
      <c r="AE23" s="46" t="s">
        <v>8</v>
      </c>
      <c r="AF23" s="46" t="s">
        <v>8</v>
      </c>
      <c r="AG23" s="46" t="s">
        <v>8</v>
      </c>
      <c r="AH23" s="46">
        <v>10</v>
      </c>
      <c r="AI23" s="46" t="s">
        <v>8</v>
      </c>
      <c r="AJ23" s="46" t="s">
        <v>8</v>
      </c>
      <c r="AK23" s="21">
        <f>IF(AC23="",0,$X$23*AC23)</f>
        <v>0</v>
      </c>
      <c r="AL23" s="21">
        <f t="shared" ref="AL23:AR23" si="7">IF(AD23="",0,$X$23*AD23)</f>
        <v>0</v>
      </c>
      <c r="AM23" s="21">
        <f t="shared" si="7"/>
        <v>0</v>
      </c>
      <c r="AN23" s="21">
        <f t="shared" si="7"/>
        <v>0</v>
      </c>
      <c r="AO23" s="21">
        <f t="shared" si="7"/>
        <v>0</v>
      </c>
      <c r="AP23" s="21">
        <f t="shared" si="7"/>
        <v>0</v>
      </c>
      <c r="AQ23" s="21">
        <f t="shared" si="7"/>
        <v>0</v>
      </c>
      <c r="AR23" s="21">
        <f t="shared" si="7"/>
        <v>0</v>
      </c>
      <c r="AS23" s="21"/>
    </row>
    <row r="24" spans="1:45">
      <c r="A24" s="25" t="s">
        <v>15</v>
      </c>
      <c r="B24" s="25" t="s">
        <v>8</v>
      </c>
      <c r="C24" s="25" t="s">
        <v>123</v>
      </c>
      <c r="D24" s="25"/>
      <c r="E24" s="25"/>
      <c r="F24" s="25" t="s">
        <v>113</v>
      </c>
      <c r="G24" s="26" t="s">
        <v>135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25">
        <f t="shared" si="6"/>
        <v>0</v>
      </c>
      <c r="Y24" s="25"/>
      <c r="Z24" s="49"/>
      <c r="AA24" s="25"/>
      <c r="AB24" s="25"/>
      <c r="AC24" s="46">
        <v>90</v>
      </c>
      <c r="AD24" s="46" t="s">
        <v>8</v>
      </c>
      <c r="AE24" s="46" t="s">
        <v>8</v>
      </c>
      <c r="AF24" s="46" t="s">
        <v>8</v>
      </c>
      <c r="AG24" s="46" t="s">
        <v>8</v>
      </c>
      <c r="AH24" s="46">
        <v>10</v>
      </c>
      <c r="AI24" s="46" t="s">
        <v>8</v>
      </c>
      <c r="AJ24" s="46" t="s">
        <v>8</v>
      </c>
      <c r="AK24" s="21">
        <f>IF(AC24="",0,$X$24*AC24)</f>
        <v>0</v>
      </c>
      <c r="AL24" s="21">
        <f t="shared" ref="AL24:AR24" si="8">IF(AD24="",0,$X$24*AD24)</f>
        <v>0</v>
      </c>
      <c r="AM24" s="21">
        <f t="shared" si="8"/>
        <v>0</v>
      </c>
      <c r="AN24" s="21">
        <f t="shared" si="8"/>
        <v>0</v>
      </c>
      <c r="AO24" s="21">
        <f t="shared" si="8"/>
        <v>0</v>
      </c>
      <c r="AP24" s="21">
        <f t="shared" si="8"/>
        <v>0</v>
      </c>
      <c r="AQ24" s="21">
        <f t="shared" si="8"/>
        <v>0</v>
      </c>
      <c r="AR24" s="21">
        <f t="shared" si="8"/>
        <v>0</v>
      </c>
      <c r="AS24" s="21"/>
    </row>
    <row r="25" spans="1:45">
      <c r="A25" s="27" t="s">
        <v>16</v>
      </c>
      <c r="B25" s="27" t="s">
        <v>117</v>
      </c>
      <c r="C25" s="25" t="s">
        <v>123</v>
      </c>
      <c r="D25" s="27" t="s">
        <v>115</v>
      </c>
      <c r="E25" s="27">
        <v>2</v>
      </c>
      <c r="F25" s="27" t="s">
        <v>112</v>
      </c>
      <c r="G25" s="26" t="s">
        <v>198</v>
      </c>
      <c r="H25" s="13" t="s">
        <v>156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27">
        <f>IF(COUNTIF(H25:W25,"○")&gt;0,E25,0)</f>
        <v>0</v>
      </c>
      <c r="Y25" s="27" t="b">
        <f>IF(X25=2,TRUE,FALSE)</f>
        <v>0</v>
      </c>
      <c r="Z25" s="27"/>
      <c r="AA25" s="27"/>
      <c r="AB25" s="27"/>
      <c r="AC25" s="46" t="s">
        <v>8</v>
      </c>
      <c r="AD25" s="46" t="s">
        <v>8</v>
      </c>
      <c r="AE25" s="46">
        <v>25</v>
      </c>
      <c r="AF25" s="46" t="s">
        <v>8</v>
      </c>
      <c r="AG25" s="46" t="s">
        <v>8</v>
      </c>
      <c r="AH25" s="46">
        <v>25</v>
      </c>
      <c r="AI25" s="46">
        <v>35</v>
      </c>
      <c r="AJ25" s="46">
        <v>15</v>
      </c>
      <c r="AK25" s="21">
        <f>IF(AC25="",0,$X$25*AC25)</f>
        <v>0</v>
      </c>
      <c r="AL25" s="21">
        <f t="shared" ref="AL25:AR25" si="9">IF(AD25="",0,$X$25*AD25)</f>
        <v>0</v>
      </c>
      <c r="AM25" s="21">
        <f t="shared" si="9"/>
        <v>0</v>
      </c>
      <c r="AN25" s="21">
        <f t="shared" si="9"/>
        <v>0</v>
      </c>
      <c r="AO25" s="21">
        <f t="shared" si="9"/>
        <v>0</v>
      </c>
      <c r="AP25" s="21">
        <f t="shared" si="9"/>
        <v>0</v>
      </c>
      <c r="AQ25" s="21">
        <f t="shared" si="9"/>
        <v>0</v>
      </c>
      <c r="AR25" s="21">
        <f t="shared" si="9"/>
        <v>0</v>
      </c>
      <c r="AS25" s="21"/>
    </row>
    <row r="26" spans="1:45">
      <c r="A26" s="25" t="s">
        <v>17</v>
      </c>
      <c r="B26" s="25" t="s">
        <v>8</v>
      </c>
      <c r="C26" s="25" t="s">
        <v>123</v>
      </c>
      <c r="D26" s="25"/>
      <c r="E26" s="25"/>
      <c r="F26" s="25" t="s">
        <v>112</v>
      </c>
      <c r="G26" s="26" t="s">
        <v>135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25">
        <f t="shared" ref="X26:X29" si="10">SUM(H26:W26)</f>
        <v>0</v>
      </c>
      <c r="Y26" s="25"/>
      <c r="Z26" s="48"/>
      <c r="AA26" s="25"/>
      <c r="AB26" s="25"/>
      <c r="AC26" s="46" t="s">
        <v>8</v>
      </c>
      <c r="AD26" s="46" t="s">
        <v>8</v>
      </c>
      <c r="AE26" s="46">
        <v>90</v>
      </c>
      <c r="AF26" s="46" t="s">
        <v>8</v>
      </c>
      <c r="AG26" s="46" t="s">
        <v>8</v>
      </c>
      <c r="AH26" s="46">
        <v>5</v>
      </c>
      <c r="AI26" s="46" t="s">
        <v>8</v>
      </c>
      <c r="AJ26" s="46">
        <v>5</v>
      </c>
      <c r="AK26" s="21">
        <f>IF(AC26="",0,$X$26*AC26)</f>
        <v>0</v>
      </c>
      <c r="AL26" s="21">
        <f t="shared" ref="AL26:AR26" si="11">IF(AD26="",0,$X$26*AD26)</f>
        <v>0</v>
      </c>
      <c r="AM26" s="21">
        <f t="shared" si="11"/>
        <v>0</v>
      </c>
      <c r="AN26" s="21">
        <f t="shared" si="11"/>
        <v>0</v>
      </c>
      <c r="AO26" s="21">
        <f t="shared" si="11"/>
        <v>0</v>
      </c>
      <c r="AP26" s="21">
        <f t="shared" si="11"/>
        <v>0</v>
      </c>
      <c r="AQ26" s="21">
        <f t="shared" si="11"/>
        <v>0</v>
      </c>
      <c r="AR26" s="21">
        <f t="shared" si="11"/>
        <v>0</v>
      </c>
      <c r="AS26" s="21"/>
    </row>
    <row r="27" spans="1:45">
      <c r="A27" s="25" t="s">
        <v>18</v>
      </c>
      <c r="B27" s="25" t="s">
        <v>8</v>
      </c>
      <c r="C27" s="25" t="s">
        <v>123</v>
      </c>
      <c r="D27" s="25"/>
      <c r="E27" s="25"/>
      <c r="F27" s="25" t="s">
        <v>112</v>
      </c>
      <c r="G27" s="26" t="s">
        <v>135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25">
        <f t="shared" si="10"/>
        <v>0</v>
      </c>
      <c r="Y27" s="25"/>
      <c r="Z27" s="48" t="b">
        <f>IF(X21+X22+X26+X27&gt;=11,TRUE,FALSE)</f>
        <v>0</v>
      </c>
      <c r="AA27" s="25"/>
      <c r="AB27" s="25"/>
      <c r="AC27" s="46" t="s">
        <v>8</v>
      </c>
      <c r="AD27" s="46" t="s">
        <v>8</v>
      </c>
      <c r="AE27" s="46">
        <v>90</v>
      </c>
      <c r="AF27" s="46" t="s">
        <v>8</v>
      </c>
      <c r="AG27" s="46" t="s">
        <v>8</v>
      </c>
      <c r="AH27" s="46">
        <v>5</v>
      </c>
      <c r="AI27" s="46" t="s">
        <v>8</v>
      </c>
      <c r="AJ27" s="46">
        <v>5</v>
      </c>
      <c r="AK27" s="21">
        <f>IF(AC27="",0,$X$27*AC27)</f>
        <v>0</v>
      </c>
      <c r="AL27" s="21">
        <f t="shared" ref="AL27:AR27" si="12">IF(AD27="",0,$X$27*AD27)</f>
        <v>0</v>
      </c>
      <c r="AM27" s="21">
        <f t="shared" si="12"/>
        <v>0</v>
      </c>
      <c r="AN27" s="21">
        <f t="shared" si="12"/>
        <v>0</v>
      </c>
      <c r="AO27" s="21">
        <f t="shared" si="12"/>
        <v>0</v>
      </c>
      <c r="AP27" s="21">
        <f t="shared" si="12"/>
        <v>0</v>
      </c>
      <c r="AQ27" s="21">
        <f t="shared" si="12"/>
        <v>0</v>
      </c>
      <c r="AR27" s="21">
        <f t="shared" si="12"/>
        <v>0</v>
      </c>
      <c r="AS27" s="21"/>
    </row>
    <row r="28" spans="1:45">
      <c r="A28" s="25" t="s">
        <v>19</v>
      </c>
      <c r="B28" s="25" t="s">
        <v>8</v>
      </c>
      <c r="C28" s="25" t="s">
        <v>123</v>
      </c>
      <c r="D28" s="25"/>
      <c r="E28" s="25"/>
      <c r="F28" s="25" t="s">
        <v>113</v>
      </c>
      <c r="G28" s="26" t="s">
        <v>135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25">
        <f t="shared" si="10"/>
        <v>0</v>
      </c>
      <c r="Y28" s="23" t="b">
        <f>IF(X28&gt;=4,TRUE,FALSE)</f>
        <v>0</v>
      </c>
      <c r="Z28" s="49" t="b">
        <f>IF(X28+X24&gt;=6,TRUE,FALSE)</f>
        <v>0</v>
      </c>
      <c r="AA28" s="25"/>
      <c r="AB28" s="25"/>
      <c r="AC28" s="46">
        <v>90</v>
      </c>
      <c r="AD28" s="46" t="s">
        <v>8</v>
      </c>
      <c r="AE28" s="46" t="s">
        <v>8</v>
      </c>
      <c r="AF28" s="46" t="s">
        <v>8</v>
      </c>
      <c r="AG28" s="46" t="s">
        <v>8</v>
      </c>
      <c r="AH28" s="46">
        <v>10</v>
      </c>
      <c r="AI28" s="46" t="s">
        <v>8</v>
      </c>
      <c r="AJ28" s="46" t="s">
        <v>8</v>
      </c>
      <c r="AK28" s="21">
        <f>IF(AC28="",0,$X$28*AC28)</f>
        <v>0</v>
      </c>
      <c r="AL28" s="21">
        <f t="shared" ref="AL28:AR28" si="13">IF(AD28="",0,$X$28*AD28)</f>
        <v>0</v>
      </c>
      <c r="AM28" s="21">
        <f t="shared" si="13"/>
        <v>0</v>
      </c>
      <c r="AN28" s="21">
        <f t="shared" si="13"/>
        <v>0</v>
      </c>
      <c r="AO28" s="21">
        <f t="shared" si="13"/>
        <v>0</v>
      </c>
      <c r="AP28" s="21">
        <f t="shared" si="13"/>
        <v>0</v>
      </c>
      <c r="AQ28" s="21">
        <f t="shared" si="13"/>
        <v>0</v>
      </c>
      <c r="AR28" s="21">
        <f t="shared" si="13"/>
        <v>0</v>
      </c>
      <c r="AS28" s="21"/>
    </row>
    <row r="29" spans="1:45" ht="19" thickBot="1">
      <c r="A29" s="30" t="s">
        <v>20</v>
      </c>
      <c r="B29" s="30" t="s">
        <v>8</v>
      </c>
      <c r="C29" s="30" t="s">
        <v>123</v>
      </c>
      <c r="D29" s="30"/>
      <c r="E29" s="30"/>
      <c r="F29" s="30" t="s">
        <v>112</v>
      </c>
      <c r="G29" s="31" t="s">
        <v>135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30">
        <f t="shared" si="10"/>
        <v>0</v>
      </c>
      <c r="Y29" s="30"/>
      <c r="Z29" s="30"/>
      <c r="AA29" s="30"/>
      <c r="AB29" s="30"/>
      <c r="AC29" s="50" t="s">
        <v>8</v>
      </c>
      <c r="AD29" s="50" t="s">
        <v>8</v>
      </c>
      <c r="AE29" s="50">
        <v>90</v>
      </c>
      <c r="AF29" s="50" t="s">
        <v>8</v>
      </c>
      <c r="AG29" s="50" t="s">
        <v>8</v>
      </c>
      <c r="AH29" s="50">
        <v>5</v>
      </c>
      <c r="AI29" s="50" t="s">
        <v>8</v>
      </c>
      <c r="AJ29" s="50">
        <v>5</v>
      </c>
      <c r="AK29" s="51">
        <f>IF(AC29="",0,$X$29*AC29)</f>
        <v>0</v>
      </c>
      <c r="AL29" s="51">
        <f t="shared" ref="AL29:AR29" si="14">IF(AD29="",0,$X$29*AD29)</f>
        <v>0</v>
      </c>
      <c r="AM29" s="51">
        <f t="shared" si="14"/>
        <v>0</v>
      </c>
      <c r="AN29" s="51">
        <f t="shared" si="14"/>
        <v>0</v>
      </c>
      <c r="AO29" s="51">
        <f t="shared" si="14"/>
        <v>0</v>
      </c>
      <c r="AP29" s="51">
        <f t="shared" si="14"/>
        <v>0</v>
      </c>
      <c r="AQ29" s="51">
        <f t="shared" si="14"/>
        <v>0</v>
      </c>
      <c r="AR29" s="51">
        <f t="shared" si="14"/>
        <v>0</v>
      </c>
      <c r="AS29" s="21"/>
    </row>
    <row r="30" spans="1:45" ht="19" thickTop="1">
      <c r="A30" s="32" t="s">
        <v>141</v>
      </c>
      <c r="B30" s="32" t="s">
        <v>21</v>
      </c>
      <c r="C30" s="32" t="s">
        <v>124</v>
      </c>
      <c r="D30" s="32" t="s">
        <v>115</v>
      </c>
      <c r="E30" s="32">
        <v>2</v>
      </c>
      <c r="F30" s="32" t="s">
        <v>112</v>
      </c>
      <c r="G30" s="26" t="s">
        <v>198</v>
      </c>
      <c r="H30" s="16" t="s">
        <v>156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32">
        <f>IF(COUNTIF(H30:W30,"○")&gt;0,E30,0)</f>
        <v>0</v>
      </c>
      <c r="Y30" s="32"/>
      <c r="Z30" s="32"/>
      <c r="AA30" s="32"/>
      <c r="AB30" s="32"/>
      <c r="AC30" s="45">
        <v>10</v>
      </c>
      <c r="AD30" s="45">
        <v>30</v>
      </c>
      <c r="AE30" s="45">
        <v>55</v>
      </c>
      <c r="AF30" s="45" t="s">
        <v>8</v>
      </c>
      <c r="AG30" s="45" t="s">
        <v>8</v>
      </c>
      <c r="AH30" s="45">
        <v>5</v>
      </c>
      <c r="AI30" s="45" t="s">
        <v>8</v>
      </c>
      <c r="AJ30" s="45" t="s">
        <v>8</v>
      </c>
      <c r="AK30" s="21">
        <f>IF(AC30="",0,$X$30*AC30)</f>
        <v>0</v>
      </c>
      <c r="AL30" s="21">
        <f t="shared" ref="AL30:AR30" si="15">IF(AD30="",0,$X$30*AD30)</f>
        <v>0</v>
      </c>
      <c r="AM30" s="21">
        <f t="shared" si="15"/>
        <v>0</v>
      </c>
      <c r="AN30" s="21">
        <f t="shared" si="15"/>
        <v>0</v>
      </c>
      <c r="AO30" s="21">
        <f t="shared" si="15"/>
        <v>0</v>
      </c>
      <c r="AP30" s="21">
        <f t="shared" si="15"/>
        <v>0</v>
      </c>
      <c r="AQ30" s="21">
        <f t="shared" si="15"/>
        <v>0</v>
      </c>
      <c r="AR30" s="21">
        <f t="shared" si="15"/>
        <v>0</v>
      </c>
      <c r="AS30" s="21"/>
    </row>
    <row r="31" spans="1:45">
      <c r="A31" s="27" t="s">
        <v>141</v>
      </c>
      <c r="B31" s="27" t="s">
        <v>138</v>
      </c>
      <c r="C31" s="27" t="s">
        <v>124</v>
      </c>
      <c r="D31" s="27" t="s">
        <v>115</v>
      </c>
      <c r="E31" s="27">
        <v>2</v>
      </c>
      <c r="F31" s="27" t="s">
        <v>112</v>
      </c>
      <c r="G31" s="33" t="s">
        <v>199</v>
      </c>
      <c r="H31" s="11"/>
      <c r="I31" s="13" t="s">
        <v>156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27">
        <f t="shared" ref="X31:X40" si="16">IF(COUNTIF(H31:W31,"○")&gt;0,E31,0)</f>
        <v>0</v>
      </c>
      <c r="Y31" s="27"/>
      <c r="Z31" s="27"/>
      <c r="AA31" s="27"/>
      <c r="AB31" s="27"/>
      <c r="AC31" s="46" t="s">
        <v>8</v>
      </c>
      <c r="AD31" s="46">
        <v>30</v>
      </c>
      <c r="AE31" s="46">
        <v>40</v>
      </c>
      <c r="AF31" s="46" t="s">
        <v>8</v>
      </c>
      <c r="AG31" s="46" t="s">
        <v>8</v>
      </c>
      <c r="AH31" s="46">
        <v>30</v>
      </c>
      <c r="AI31" s="46" t="s">
        <v>8</v>
      </c>
      <c r="AJ31" s="46" t="s">
        <v>8</v>
      </c>
      <c r="AK31" s="21">
        <f>IF(AC31="",0,$X$31*AC31)</f>
        <v>0</v>
      </c>
      <c r="AL31" s="21">
        <f t="shared" ref="AL31:AR31" si="17">IF(AD31="",0,$X$31*AD31)</f>
        <v>0</v>
      </c>
      <c r="AM31" s="21">
        <f t="shared" si="17"/>
        <v>0</v>
      </c>
      <c r="AN31" s="21">
        <f t="shared" si="17"/>
        <v>0</v>
      </c>
      <c r="AO31" s="21">
        <f t="shared" si="17"/>
        <v>0</v>
      </c>
      <c r="AP31" s="21">
        <f t="shared" si="17"/>
        <v>0</v>
      </c>
      <c r="AQ31" s="21">
        <f t="shared" si="17"/>
        <v>0</v>
      </c>
      <c r="AR31" s="21">
        <f t="shared" si="17"/>
        <v>0</v>
      </c>
      <c r="AS31" s="21"/>
    </row>
    <row r="32" spans="1:45">
      <c r="A32" s="27" t="s">
        <v>141</v>
      </c>
      <c r="B32" s="27" t="s">
        <v>22</v>
      </c>
      <c r="C32" s="27" t="s">
        <v>124</v>
      </c>
      <c r="D32" s="27" t="s">
        <v>115</v>
      </c>
      <c r="E32" s="27">
        <v>2</v>
      </c>
      <c r="F32" s="27" t="s">
        <v>114</v>
      </c>
      <c r="G32" s="33" t="s">
        <v>200</v>
      </c>
      <c r="H32" s="11"/>
      <c r="I32" s="11"/>
      <c r="J32" s="11"/>
      <c r="K32" s="13" t="s">
        <v>156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27">
        <f t="shared" si="16"/>
        <v>0</v>
      </c>
      <c r="Y32" s="27"/>
      <c r="Z32" s="27"/>
      <c r="AA32" s="27"/>
      <c r="AB32" s="27"/>
      <c r="AC32" s="46">
        <v>20</v>
      </c>
      <c r="AD32" s="46">
        <v>50</v>
      </c>
      <c r="AE32" s="46">
        <v>20</v>
      </c>
      <c r="AF32" s="46" t="s">
        <v>8</v>
      </c>
      <c r="AG32" s="46" t="s">
        <v>8</v>
      </c>
      <c r="AH32" s="46">
        <v>10</v>
      </c>
      <c r="AI32" s="46" t="s">
        <v>8</v>
      </c>
      <c r="AJ32" s="46" t="s">
        <v>8</v>
      </c>
      <c r="AK32" s="21">
        <f>IF(AC32="",0,$X$32*AC32)</f>
        <v>0</v>
      </c>
      <c r="AL32" s="21">
        <f t="shared" ref="AL32:AR32" si="18">IF(AD32="",0,$X$32*AD32)</f>
        <v>0</v>
      </c>
      <c r="AM32" s="21">
        <f t="shared" si="18"/>
        <v>0</v>
      </c>
      <c r="AN32" s="21">
        <f t="shared" si="18"/>
        <v>0</v>
      </c>
      <c r="AO32" s="21">
        <f t="shared" si="18"/>
        <v>0</v>
      </c>
      <c r="AP32" s="21">
        <f t="shared" si="18"/>
        <v>0</v>
      </c>
      <c r="AQ32" s="21">
        <f t="shared" si="18"/>
        <v>0</v>
      </c>
      <c r="AR32" s="21">
        <f t="shared" si="18"/>
        <v>0</v>
      </c>
      <c r="AS32" s="21"/>
    </row>
    <row r="33" spans="1:45">
      <c r="A33" s="27" t="s">
        <v>141</v>
      </c>
      <c r="B33" s="27" t="s">
        <v>23</v>
      </c>
      <c r="C33" s="27" t="s">
        <v>124</v>
      </c>
      <c r="D33" s="27" t="s">
        <v>115</v>
      </c>
      <c r="E33" s="27">
        <v>1</v>
      </c>
      <c r="F33" s="27" t="s">
        <v>114</v>
      </c>
      <c r="G33" s="33" t="s">
        <v>201</v>
      </c>
      <c r="H33" s="11"/>
      <c r="I33" s="11"/>
      <c r="J33" s="13" t="s">
        <v>156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27">
        <f>IF(COUNTIF(H33:W33,"○")&gt;0,E33,0)</f>
        <v>0</v>
      </c>
      <c r="Y33" s="27"/>
      <c r="Z33" s="27"/>
      <c r="AA33" s="27"/>
      <c r="AB33" s="27"/>
      <c r="AC33" s="46">
        <v>30</v>
      </c>
      <c r="AD33" s="46">
        <v>40</v>
      </c>
      <c r="AE33" s="46">
        <v>30</v>
      </c>
      <c r="AF33" s="46" t="s">
        <v>8</v>
      </c>
      <c r="AG33" s="46" t="s">
        <v>8</v>
      </c>
      <c r="AH33" s="46" t="s">
        <v>8</v>
      </c>
      <c r="AI33" s="46" t="s">
        <v>8</v>
      </c>
      <c r="AJ33" s="46" t="s">
        <v>8</v>
      </c>
      <c r="AK33" s="21">
        <f>IF(AC33="",0,$X$33*AC33)</f>
        <v>0</v>
      </c>
      <c r="AL33" s="21">
        <f t="shared" ref="AL33:AR33" si="19">IF(AD33="",0,$X$33*AD33)</f>
        <v>0</v>
      </c>
      <c r="AM33" s="21">
        <f t="shared" si="19"/>
        <v>0</v>
      </c>
      <c r="AN33" s="21">
        <f t="shared" si="19"/>
        <v>0</v>
      </c>
      <c r="AO33" s="21">
        <f t="shared" si="19"/>
        <v>0</v>
      </c>
      <c r="AP33" s="21">
        <f t="shared" si="19"/>
        <v>0</v>
      </c>
      <c r="AQ33" s="21">
        <f t="shared" si="19"/>
        <v>0</v>
      </c>
      <c r="AR33" s="21">
        <f t="shared" si="19"/>
        <v>0</v>
      </c>
      <c r="AS33" s="21"/>
    </row>
    <row r="34" spans="1:45">
      <c r="A34" s="27" t="s">
        <v>141</v>
      </c>
      <c r="B34" s="27" t="s">
        <v>24</v>
      </c>
      <c r="C34" s="27" t="s">
        <v>124</v>
      </c>
      <c r="D34" s="27" t="s">
        <v>115</v>
      </c>
      <c r="E34" s="27">
        <v>1</v>
      </c>
      <c r="F34" s="27" t="s">
        <v>112</v>
      </c>
      <c r="G34" s="33" t="s">
        <v>201</v>
      </c>
      <c r="H34" s="11"/>
      <c r="I34" s="11"/>
      <c r="J34" s="13" t="s">
        <v>156</v>
      </c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27">
        <f t="shared" si="16"/>
        <v>0</v>
      </c>
      <c r="Y34" s="27"/>
      <c r="Z34" s="27"/>
      <c r="AA34" s="27"/>
      <c r="AB34" s="27"/>
      <c r="AC34" s="46">
        <v>10</v>
      </c>
      <c r="AD34" s="46">
        <v>30</v>
      </c>
      <c r="AE34" s="46">
        <v>60</v>
      </c>
      <c r="AF34" s="46" t="s">
        <v>8</v>
      </c>
      <c r="AG34" s="46" t="s">
        <v>8</v>
      </c>
      <c r="AH34" s="46" t="s">
        <v>8</v>
      </c>
      <c r="AI34" s="46" t="s">
        <v>8</v>
      </c>
      <c r="AJ34" s="46" t="s">
        <v>8</v>
      </c>
      <c r="AK34" s="21">
        <f>IF(AC34="",0,$X$34*AC34)</f>
        <v>0</v>
      </c>
      <c r="AL34" s="21">
        <f t="shared" ref="AL34:AR34" si="20">IF(AD34="",0,$X$34*AD34)</f>
        <v>0</v>
      </c>
      <c r="AM34" s="21">
        <f t="shared" si="20"/>
        <v>0</v>
      </c>
      <c r="AN34" s="21">
        <f t="shared" si="20"/>
        <v>0</v>
      </c>
      <c r="AO34" s="21">
        <f t="shared" si="20"/>
        <v>0</v>
      </c>
      <c r="AP34" s="21">
        <f t="shared" si="20"/>
        <v>0</v>
      </c>
      <c r="AQ34" s="21">
        <f t="shared" si="20"/>
        <v>0</v>
      </c>
      <c r="AR34" s="21">
        <f t="shared" si="20"/>
        <v>0</v>
      </c>
      <c r="AS34" s="21"/>
    </row>
    <row r="35" spans="1:45">
      <c r="A35" s="27" t="s">
        <v>140</v>
      </c>
      <c r="B35" s="27" t="s">
        <v>26</v>
      </c>
      <c r="C35" s="27" t="s">
        <v>124</v>
      </c>
      <c r="D35" s="27"/>
      <c r="E35" s="27">
        <v>2</v>
      </c>
      <c r="F35" s="27" t="s">
        <v>114</v>
      </c>
      <c r="G35" s="33" t="s">
        <v>202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3" t="s">
        <v>156</v>
      </c>
      <c r="V35" s="11"/>
      <c r="W35" s="11"/>
      <c r="X35" s="27">
        <f t="shared" si="16"/>
        <v>0</v>
      </c>
      <c r="Y35" s="27"/>
      <c r="Z35" s="27"/>
      <c r="AA35" s="27"/>
      <c r="AB35" s="27"/>
      <c r="AC35" s="46">
        <v>90</v>
      </c>
      <c r="AD35" s="46" t="s">
        <v>8</v>
      </c>
      <c r="AE35" s="46" t="s">
        <v>8</v>
      </c>
      <c r="AF35" s="46" t="s">
        <v>8</v>
      </c>
      <c r="AG35" s="46" t="s">
        <v>8</v>
      </c>
      <c r="AH35" s="46">
        <v>10</v>
      </c>
      <c r="AI35" s="46" t="s">
        <v>8</v>
      </c>
      <c r="AJ35" s="46" t="s">
        <v>8</v>
      </c>
      <c r="AK35" s="21">
        <f>IF(AC35="",0,$X$35*AC35)</f>
        <v>0</v>
      </c>
      <c r="AL35" s="21">
        <f t="shared" ref="AL35:AR35" si="21">IF(AD35="",0,$X$35*AD35)</f>
        <v>0</v>
      </c>
      <c r="AM35" s="21">
        <f t="shared" si="21"/>
        <v>0</v>
      </c>
      <c r="AN35" s="21">
        <f t="shared" si="21"/>
        <v>0</v>
      </c>
      <c r="AO35" s="21">
        <f t="shared" si="21"/>
        <v>0</v>
      </c>
      <c r="AP35" s="21">
        <f t="shared" si="21"/>
        <v>0</v>
      </c>
      <c r="AQ35" s="21">
        <f t="shared" si="21"/>
        <v>0</v>
      </c>
      <c r="AR35" s="21">
        <f t="shared" si="21"/>
        <v>0</v>
      </c>
      <c r="AS35" s="21"/>
    </row>
    <row r="36" spans="1:45">
      <c r="A36" s="27" t="s">
        <v>140</v>
      </c>
      <c r="B36" s="27" t="s">
        <v>136</v>
      </c>
      <c r="C36" s="27" t="s">
        <v>124</v>
      </c>
      <c r="D36" s="27"/>
      <c r="E36" s="27">
        <v>2</v>
      </c>
      <c r="F36" s="27" t="s">
        <v>113</v>
      </c>
      <c r="G36" s="33" t="s">
        <v>203</v>
      </c>
      <c r="H36" s="11"/>
      <c r="I36" s="11"/>
      <c r="J36" s="57" t="s">
        <v>157</v>
      </c>
      <c r="K36" s="58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27">
        <f t="shared" si="16"/>
        <v>0</v>
      </c>
      <c r="Y36" s="27"/>
      <c r="Z36" s="27"/>
      <c r="AA36" s="27"/>
      <c r="AB36" s="27"/>
      <c r="AC36" s="46" t="s">
        <v>8</v>
      </c>
      <c r="AD36" s="46" t="s">
        <v>8</v>
      </c>
      <c r="AE36" s="46">
        <v>30</v>
      </c>
      <c r="AF36" s="46" t="s">
        <v>8</v>
      </c>
      <c r="AG36" s="46" t="s">
        <v>8</v>
      </c>
      <c r="AH36" s="46">
        <v>40</v>
      </c>
      <c r="AI36" s="46">
        <v>30</v>
      </c>
      <c r="AJ36" s="46" t="s">
        <v>8</v>
      </c>
      <c r="AK36" s="21">
        <f>IF(AC36="",0,$X$36*AC36)</f>
        <v>0</v>
      </c>
      <c r="AL36" s="21">
        <f t="shared" ref="AL36:AR36" si="22">IF(AD36="",0,$X$36*AD36)</f>
        <v>0</v>
      </c>
      <c r="AM36" s="21">
        <f t="shared" si="22"/>
        <v>0</v>
      </c>
      <c r="AN36" s="21">
        <f t="shared" si="22"/>
        <v>0</v>
      </c>
      <c r="AO36" s="21">
        <f t="shared" si="22"/>
        <v>0</v>
      </c>
      <c r="AP36" s="21">
        <f t="shared" si="22"/>
        <v>0</v>
      </c>
      <c r="AQ36" s="21">
        <f t="shared" si="22"/>
        <v>0</v>
      </c>
      <c r="AR36" s="21">
        <f t="shared" si="22"/>
        <v>0</v>
      </c>
      <c r="AS36" s="21"/>
    </row>
    <row r="37" spans="1:45">
      <c r="A37" s="27" t="s">
        <v>140</v>
      </c>
      <c r="B37" s="27" t="s">
        <v>146</v>
      </c>
      <c r="C37" s="27" t="s">
        <v>124</v>
      </c>
      <c r="D37" s="27"/>
      <c r="E37" s="27">
        <v>2</v>
      </c>
      <c r="F37" s="27" t="s">
        <v>113</v>
      </c>
      <c r="G37" s="33" t="s">
        <v>204</v>
      </c>
      <c r="H37" s="11"/>
      <c r="I37" s="11"/>
      <c r="J37" s="11"/>
      <c r="K37" s="11"/>
      <c r="L37" s="57" t="s">
        <v>157</v>
      </c>
      <c r="M37" s="58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27">
        <f t="shared" si="16"/>
        <v>0</v>
      </c>
      <c r="Y37" s="27"/>
      <c r="Z37" s="27"/>
      <c r="AA37" s="27"/>
      <c r="AB37" s="27"/>
      <c r="AC37" s="46" t="s">
        <v>8</v>
      </c>
      <c r="AD37" s="46" t="s">
        <v>8</v>
      </c>
      <c r="AE37" s="46">
        <v>30</v>
      </c>
      <c r="AF37" s="46" t="s">
        <v>8</v>
      </c>
      <c r="AG37" s="46" t="s">
        <v>8</v>
      </c>
      <c r="AH37" s="46">
        <v>40</v>
      </c>
      <c r="AI37" s="46">
        <v>30</v>
      </c>
      <c r="AJ37" s="46" t="s">
        <v>8</v>
      </c>
      <c r="AK37" s="21">
        <f>IF(AC37="",0,$X$37*AC37)</f>
        <v>0</v>
      </c>
      <c r="AL37" s="21">
        <f t="shared" ref="AL37:AR37" si="23">IF(AD37="",0,$X$37*AD37)</f>
        <v>0</v>
      </c>
      <c r="AM37" s="21">
        <f t="shared" si="23"/>
        <v>0</v>
      </c>
      <c r="AN37" s="21">
        <f t="shared" si="23"/>
        <v>0</v>
      </c>
      <c r="AO37" s="21">
        <f t="shared" si="23"/>
        <v>0</v>
      </c>
      <c r="AP37" s="21">
        <f t="shared" si="23"/>
        <v>0</v>
      </c>
      <c r="AQ37" s="21">
        <f t="shared" si="23"/>
        <v>0</v>
      </c>
      <c r="AR37" s="21">
        <f t="shared" si="23"/>
        <v>0</v>
      </c>
      <c r="AS37" s="21"/>
    </row>
    <row r="38" spans="1:45">
      <c r="A38" s="27" t="s">
        <v>140</v>
      </c>
      <c r="B38" s="27" t="s">
        <v>147</v>
      </c>
      <c r="C38" s="27" t="s">
        <v>124</v>
      </c>
      <c r="D38" s="27"/>
      <c r="E38" s="27">
        <v>2</v>
      </c>
      <c r="F38" s="27" t="s">
        <v>113</v>
      </c>
      <c r="G38" s="33" t="s">
        <v>205</v>
      </c>
      <c r="H38" s="11"/>
      <c r="I38" s="11"/>
      <c r="J38" s="11"/>
      <c r="K38" s="11"/>
      <c r="L38" s="11"/>
      <c r="M38" s="11"/>
      <c r="N38" s="57" t="s">
        <v>157</v>
      </c>
      <c r="O38" s="58"/>
      <c r="P38" s="11"/>
      <c r="Q38" s="11"/>
      <c r="R38" s="11"/>
      <c r="S38" s="11"/>
      <c r="T38" s="11"/>
      <c r="U38" s="11"/>
      <c r="V38" s="11"/>
      <c r="W38" s="11"/>
      <c r="X38" s="27">
        <f t="shared" si="16"/>
        <v>0</v>
      </c>
      <c r="Y38" s="27"/>
      <c r="Z38" s="27"/>
      <c r="AA38" s="27"/>
      <c r="AB38" s="27"/>
      <c r="AC38" s="46" t="s">
        <v>8</v>
      </c>
      <c r="AD38" s="46" t="s">
        <v>8</v>
      </c>
      <c r="AE38" s="46">
        <v>30</v>
      </c>
      <c r="AF38" s="46" t="s">
        <v>8</v>
      </c>
      <c r="AG38" s="46" t="s">
        <v>8</v>
      </c>
      <c r="AH38" s="46">
        <v>40</v>
      </c>
      <c r="AI38" s="46">
        <v>30</v>
      </c>
      <c r="AJ38" s="46" t="s">
        <v>8</v>
      </c>
      <c r="AK38" s="21">
        <f>IF(AC38="",0,$X$38*AC38)</f>
        <v>0</v>
      </c>
      <c r="AL38" s="21">
        <f t="shared" ref="AL38:AR38" si="24">IF(AD38="",0,$X$38*AD38)</f>
        <v>0</v>
      </c>
      <c r="AM38" s="21">
        <f t="shared" si="24"/>
        <v>0</v>
      </c>
      <c r="AN38" s="21">
        <f t="shared" si="24"/>
        <v>0</v>
      </c>
      <c r="AO38" s="21">
        <f t="shared" si="24"/>
        <v>0</v>
      </c>
      <c r="AP38" s="21">
        <f t="shared" si="24"/>
        <v>0</v>
      </c>
      <c r="AQ38" s="21">
        <f t="shared" si="24"/>
        <v>0</v>
      </c>
      <c r="AR38" s="21">
        <f t="shared" si="24"/>
        <v>0</v>
      </c>
      <c r="AS38" s="21"/>
    </row>
    <row r="39" spans="1:45">
      <c r="A39" s="27" t="s">
        <v>140</v>
      </c>
      <c r="B39" s="27" t="s">
        <v>137</v>
      </c>
      <c r="C39" s="27" t="s">
        <v>124</v>
      </c>
      <c r="D39" s="27"/>
      <c r="E39" s="27">
        <v>2</v>
      </c>
      <c r="F39" s="27" t="s">
        <v>113</v>
      </c>
      <c r="G39" s="33" t="s">
        <v>206</v>
      </c>
      <c r="H39" s="11"/>
      <c r="I39" s="11"/>
      <c r="J39" s="11"/>
      <c r="K39" s="11"/>
      <c r="L39" s="11"/>
      <c r="M39" s="11"/>
      <c r="N39" s="11"/>
      <c r="O39" s="11"/>
      <c r="P39" s="57" t="s">
        <v>157</v>
      </c>
      <c r="Q39" s="58"/>
      <c r="R39" s="11"/>
      <c r="S39" s="11"/>
      <c r="T39" s="11"/>
      <c r="U39" s="11"/>
      <c r="V39" s="11"/>
      <c r="W39" s="11"/>
      <c r="X39" s="27">
        <f t="shared" si="16"/>
        <v>0</v>
      </c>
      <c r="Y39" s="27"/>
      <c r="Z39" s="27"/>
      <c r="AA39" s="27"/>
      <c r="AB39" s="27"/>
      <c r="AC39" s="46" t="s">
        <v>8</v>
      </c>
      <c r="AD39" s="46" t="s">
        <v>8</v>
      </c>
      <c r="AE39" s="46">
        <v>30</v>
      </c>
      <c r="AF39" s="46" t="s">
        <v>8</v>
      </c>
      <c r="AG39" s="46" t="s">
        <v>8</v>
      </c>
      <c r="AH39" s="46">
        <v>40</v>
      </c>
      <c r="AI39" s="46">
        <v>30</v>
      </c>
      <c r="AJ39" s="46" t="s">
        <v>8</v>
      </c>
      <c r="AK39" s="21">
        <f>IF(AC39="",0,$X$39*AC39)</f>
        <v>0</v>
      </c>
      <c r="AL39" s="21">
        <f t="shared" ref="AL39:AR39" si="25">IF(AD39="",0,$X$39*AD39)</f>
        <v>0</v>
      </c>
      <c r="AM39" s="21">
        <f t="shared" si="25"/>
        <v>0</v>
      </c>
      <c r="AN39" s="21">
        <f t="shared" si="25"/>
        <v>0</v>
      </c>
      <c r="AO39" s="21">
        <f t="shared" si="25"/>
        <v>0</v>
      </c>
      <c r="AP39" s="21">
        <f t="shared" si="25"/>
        <v>0</v>
      </c>
      <c r="AQ39" s="21">
        <f t="shared" si="25"/>
        <v>0</v>
      </c>
      <c r="AR39" s="21">
        <f t="shared" si="25"/>
        <v>0</v>
      </c>
      <c r="AS39" s="21"/>
    </row>
    <row r="40" spans="1:45">
      <c r="A40" s="27" t="s">
        <v>140</v>
      </c>
      <c r="B40" s="27" t="s">
        <v>148</v>
      </c>
      <c r="C40" s="27" t="s">
        <v>124</v>
      </c>
      <c r="D40" s="27"/>
      <c r="E40" s="27">
        <v>2</v>
      </c>
      <c r="F40" s="27" t="s">
        <v>113</v>
      </c>
      <c r="G40" s="33" t="s">
        <v>207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57" t="s">
        <v>157</v>
      </c>
      <c r="S40" s="58"/>
      <c r="T40" s="11"/>
      <c r="U40" s="11"/>
      <c r="V40" s="11"/>
      <c r="W40" s="11"/>
      <c r="X40" s="27">
        <f t="shared" si="16"/>
        <v>0</v>
      </c>
      <c r="Y40" s="27"/>
      <c r="Z40" s="27"/>
      <c r="AA40" s="27"/>
      <c r="AB40" s="27"/>
      <c r="AC40" s="46" t="s">
        <v>8</v>
      </c>
      <c r="AD40" s="46" t="s">
        <v>8</v>
      </c>
      <c r="AE40" s="46">
        <v>30</v>
      </c>
      <c r="AF40" s="46" t="s">
        <v>8</v>
      </c>
      <c r="AG40" s="46" t="s">
        <v>8</v>
      </c>
      <c r="AH40" s="46">
        <v>40</v>
      </c>
      <c r="AI40" s="46">
        <v>30</v>
      </c>
      <c r="AJ40" s="46" t="s">
        <v>8</v>
      </c>
      <c r="AK40" s="21">
        <f>IF(AC40="",0,$X$40*AC40)</f>
        <v>0</v>
      </c>
      <c r="AL40" s="21">
        <f t="shared" ref="AL40:AR40" si="26">IF(AD40="",0,$X$40*AD40)</f>
        <v>0</v>
      </c>
      <c r="AM40" s="21">
        <f t="shared" si="26"/>
        <v>0</v>
      </c>
      <c r="AN40" s="21">
        <f t="shared" si="26"/>
        <v>0</v>
      </c>
      <c r="AO40" s="21">
        <f t="shared" si="26"/>
        <v>0</v>
      </c>
      <c r="AP40" s="21">
        <f t="shared" si="26"/>
        <v>0</v>
      </c>
      <c r="AQ40" s="21">
        <f t="shared" si="26"/>
        <v>0</v>
      </c>
      <c r="AR40" s="21">
        <f t="shared" si="26"/>
        <v>0</v>
      </c>
      <c r="AS40" s="21"/>
    </row>
    <row r="41" spans="1:45">
      <c r="A41" s="27" t="s">
        <v>140</v>
      </c>
      <c r="B41" s="27" t="s">
        <v>27</v>
      </c>
      <c r="C41" s="27" t="s">
        <v>124</v>
      </c>
      <c r="D41" s="27"/>
      <c r="E41" s="27">
        <v>2</v>
      </c>
      <c r="F41" s="27" t="s">
        <v>113</v>
      </c>
      <c r="G41" s="33" t="s">
        <v>139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25">
        <f t="shared" ref="X41:X48" si="27">SUM(H41:W41)</f>
        <v>0</v>
      </c>
      <c r="Y41" s="27"/>
      <c r="Z41" s="27"/>
      <c r="AA41" s="27"/>
      <c r="AB41" s="27"/>
      <c r="AC41" s="46">
        <v>30</v>
      </c>
      <c r="AD41" s="46" t="s">
        <v>8</v>
      </c>
      <c r="AE41" s="46">
        <v>30</v>
      </c>
      <c r="AF41" s="46" t="s">
        <v>8</v>
      </c>
      <c r="AG41" s="46" t="s">
        <v>8</v>
      </c>
      <c r="AH41" s="46">
        <v>20</v>
      </c>
      <c r="AI41" s="46">
        <v>20</v>
      </c>
      <c r="AJ41" s="46" t="s">
        <v>8</v>
      </c>
      <c r="AK41" s="21">
        <f>IF(AC41="",0,$X$41*AC41)</f>
        <v>0</v>
      </c>
      <c r="AL41" s="21">
        <f t="shared" ref="AL41:AR41" si="28">IF(AD41="",0,$X$41*AD41)</f>
        <v>0</v>
      </c>
      <c r="AM41" s="21">
        <f t="shared" si="28"/>
        <v>0</v>
      </c>
      <c r="AN41" s="21">
        <f t="shared" si="28"/>
        <v>0</v>
      </c>
      <c r="AO41" s="21">
        <f t="shared" si="28"/>
        <v>0</v>
      </c>
      <c r="AP41" s="21">
        <f t="shared" si="28"/>
        <v>0</v>
      </c>
      <c r="AQ41" s="21">
        <f t="shared" si="28"/>
        <v>0</v>
      </c>
      <c r="AR41" s="21">
        <f t="shared" si="28"/>
        <v>0</v>
      </c>
      <c r="AS41" s="21"/>
    </row>
    <row r="42" spans="1:45">
      <c r="A42" s="27" t="s">
        <v>140</v>
      </c>
      <c r="B42" s="27" t="s">
        <v>28</v>
      </c>
      <c r="C42" s="27" t="s">
        <v>124</v>
      </c>
      <c r="D42" s="27"/>
      <c r="E42" s="27">
        <v>2</v>
      </c>
      <c r="F42" s="27" t="s">
        <v>113</v>
      </c>
      <c r="G42" s="33" t="s">
        <v>139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25">
        <f t="shared" si="27"/>
        <v>0</v>
      </c>
      <c r="Y42" s="27"/>
      <c r="Z42" s="27"/>
      <c r="AA42" s="27"/>
      <c r="AB42" s="27"/>
      <c r="AC42" s="46" t="s">
        <v>8</v>
      </c>
      <c r="AD42" s="46">
        <v>30</v>
      </c>
      <c r="AE42" s="46">
        <v>30</v>
      </c>
      <c r="AF42" s="46" t="s">
        <v>8</v>
      </c>
      <c r="AG42" s="46" t="s">
        <v>8</v>
      </c>
      <c r="AH42" s="46">
        <v>20</v>
      </c>
      <c r="AI42" s="46">
        <v>20</v>
      </c>
      <c r="AJ42" s="46" t="s">
        <v>8</v>
      </c>
      <c r="AK42" s="21">
        <f>IF(AC42="",0,$X$42*AC42)</f>
        <v>0</v>
      </c>
      <c r="AL42" s="21">
        <f t="shared" ref="AL42:AR42" si="29">IF(AD42="",0,$X$42*AD42)</f>
        <v>0</v>
      </c>
      <c r="AM42" s="21">
        <f t="shared" si="29"/>
        <v>0</v>
      </c>
      <c r="AN42" s="21">
        <f t="shared" si="29"/>
        <v>0</v>
      </c>
      <c r="AO42" s="21">
        <f t="shared" si="29"/>
        <v>0</v>
      </c>
      <c r="AP42" s="21">
        <f t="shared" si="29"/>
        <v>0</v>
      </c>
      <c r="AQ42" s="21">
        <f t="shared" si="29"/>
        <v>0</v>
      </c>
      <c r="AR42" s="21">
        <f t="shared" si="29"/>
        <v>0</v>
      </c>
      <c r="AS42" s="21"/>
    </row>
    <row r="43" spans="1:45">
      <c r="A43" s="27" t="s">
        <v>141</v>
      </c>
      <c r="B43" s="27" t="s">
        <v>29</v>
      </c>
      <c r="C43" s="27" t="s">
        <v>124</v>
      </c>
      <c r="D43" s="27" t="s">
        <v>115</v>
      </c>
      <c r="E43" s="27">
        <v>1</v>
      </c>
      <c r="F43" s="27" t="s">
        <v>113</v>
      </c>
      <c r="G43" s="33" t="s">
        <v>139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25">
        <f t="shared" si="27"/>
        <v>0</v>
      </c>
      <c r="Y43" s="27"/>
      <c r="Z43" s="27"/>
      <c r="AA43" s="27"/>
      <c r="AB43" s="27"/>
      <c r="AC43" s="46">
        <v>40</v>
      </c>
      <c r="AD43" s="46">
        <v>40</v>
      </c>
      <c r="AE43" s="46">
        <v>20</v>
      </c>
      <c r="AF43" s="46" t="s">
        <v>8</v>
      </c>
      <c r="AG43" s="46" t="s">
        <v>8</v>
      </c>
      <c r="AH43" s="46" t="s">
        <v>8</v>
      </c>
      <c r="AI43" s="46" t="s">
        <v>8</v>
      </c>
      <c r="AJ43" s="46" t="s">
        <v>8</v>
      </c>
      <c r="AK43" s="21">
        <f>IF(AC43="",0,$X$43*AC43)</f>
        <v>0</v>
      </c>
      <c r="AL43" s="21">
        <f t="shared" ref="AL43:AR43" si="30">IF(AD43="",0,$X$43*AD43)</f>
        <v>0</v>
      </c>
      <c r="AM43" s="21">
        <f t="shared" si="30"/>
        <v>0</v>
      </c>
      <c r="AN43" s="21">
        <f t="shared" si="30"/>
        <v>0</v>
      </c>
      <c r="AO43" s="21">
        <f t="shared" si="30"/>
        <v>0</v>
      </c>
      <c r="AP43" s="21">
        <f t="shared" si="30"/>
        <v>0</v>
      </c>
      <c r="AQ43" s="21">
        <f t="shared" si="30"/>
        <v>0</v>
      </c>
      <c r="AR43" s="21">
        <f t="shared" si="30"/>
        <v>0</v>
      </c>
      <c r="AS43" s="21"/>
    </row>
    <row r="44" spans="1:45">
      <c r="A44" s="27" t="s">
        <v>140</v>
      </c>
      <c r="B44" s="27" t="s">
        <v>30</v>
      </c>
      <c r="C44" s="27" t="s">
        <v>124</v>
      </c>
      <c r="D44" s="27"/>
      <c r="E44" s="27">
        <v>1</v>
      </c>
      <c r="F44" s="27" t="s">
        <v>113</v>
      </c>
      <c r="G44" s="33" t="s">
        <v>139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25">
        <f t="shared" si="27"/>
        <v>0</v>
      </c>
      <c r="Y44" s="27"/>
      <c r="Z44" s="27"/>
      <c r="AA44" s="27"/>
      <c r="AB44" s="27"/>
      <c r="AC44" s="46">
        <v>40</v>
      </c>
      <c r="AD44" s="46">
        <v>40</v>
      </c>
      <c r="AE44" s="46">
        <v>20</v>
      </c>
      <c r="AF44" s="46" t="s">
        <v>8</v>
      </c>
      <c r="AG44" s="46" t="s">
        <v>8</v>
      </c>
      <c r="AH44" s="46" t="s">
        <v>8</v>
      </c>
      <c r="AI44" s="46" t="s">
        <v>8</v>
      </c>
      <c r="AJ44" s="46" t="s">
        <v>8</v>
      </c>
      <c r="AK44" s="21">
        <f>IF(AC44="",0,$X$44*AC44)</f>
        <v>0</v>
      </c>
      <c r="AL44" s="21">
        <f t="shared" ref="AL44:AR44" si="31">IF(AD44="",0,$X$44*AD44)</f>
        <v>0</v>
      </c>
      <c r="AM44" s="21">
        <f t="shared" si="31"/>
        <v>0</v>
      </c>
      <c r="AN44" s="21">
        <f t="shared" si="31"/>
        <v>0</v>
      </c>
      <c r="AO44" s="21">
        <f t="shared" si="31"/>
        <v>0</v>
      </c>
      <c r="AP44" s="21">
        <f t="shared" si="31"/>
        <v>0</v>
      </c>
      <c r="AQ44" s="21">
        <f t="shared" si="31"/>
        <v>0</v>
      </c>
      <c r="AR44" s="21">
        <f t="shared" si="31"/>
        <v>0</v>
      </c>
      <c r="AS44" s="21"/>
    </row>
    <row r="45" spans="1:45">
      <c r="A45" s="27" t="s">
        <v>140</v>
      </c>
      <c r="B45" s="34" t="s">
        <v>31</v>
      </c>
      <c r="C45" s="27" t="s">
        <v>124</v>
      </c>
      <c r="D45" s="27"/>
      <c r="E45" s="27">
        <v>2</v>
      </c>
      <c r="F45" s="27" t="s">
        <v>113</v>
      </c>
      <c r="G45" s="33" t="s">
        <v>139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25">
        <f t="shared" si="27"/>
        <v>0</v>
      </c>
      <c r="Y45" s="27"/>
      <c r="Z45" s="27"/>
      <c r="AA45" s="27"/>
      <c r="AB45" s="27"/>
      <c r="AC45" s="46">
        <v>20</v>
      </c>
      <c r="AD45" s="46">
        <v>10</v>
      </c>
      <c r="AE45" s="46">
        <v>10</v>
      </c>
      <c r="AF45" s="46" t="s">
        <v>8</v>
      </c>
      <c r="AG45" s="46" t="s">
        <v>8</v>
      </c>
      <c r="AH45" s="46">
        <v>40</v>
      </c>
      <c r="AI45" s="46">
        <v>20</v>
      </c>
      <c r="AJ45" s="46" t="s">
        <v>8</v>
      </c>
      <c r="AK45" s="21">
        <f>IF(AC45="",0,$X$45*AC45)</f>
        <v>0</v>
      </c>
      <c r="AL45" s="21">
        <f t="shared" ref="AL45:AR45" si="32">IF(AD45="",0,$X$45*AD45)</f>
        <v>0</v>
      </c>
      <c r="AM45" s="21">
        <f t="shared" si="32"/>
        <v>0</v>
      </c>
      <c r="AN45" s="21">
        <f t="shared" si="32"/>
        <v>0</v>
      </c>
      <c r="AO45" s="21">
        <f t="shared" si="32"/>
        <v>0</v>
      </c>
      <c r="AP45" s="21">
        <f t="shared" si="32"/>
        <v>0</v>
      </c>
      <c r="AQ45" s="21">
        <f t="shared" si="32"/>
        <v>0</v>
      </c>
      <c r="AR45" s="21">
        <f t="shared" si="32"/>
        <v>0</v>
      </c>
      <c r="AS45" s="21"/>
    </row>
    <row r="46" spans="1:45">
      <c r="A46" s="27" t="s">
        <v>140</v>
      </c>
      <c r="B46" s="34" t="s">
        <v>32</v>
      </c>
      <c r="C46" s="27" t="s">
        <v>124</v>
      </c>
      <c r="D46" s="27"/>
      <c r="E46" s="27">
        <v>3</v>
      </c>
      <c r="F46" s="27" t="s">
        <v>113</v>
      </c>
      <c r="G46" s="33" t="s">
        <v>139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25">
        <f t="shared" si="27"/>
        <v>0</v>
      </c>
      <c r="Y46" s="27"/>
      <c r="Z46" s="27"/>
      <c r="AA46" s="27"/>
      <c r="AB46" s="27"/>
      <c r="AC46" s="46">
        <v>20</v>
      </c>
      <c r="AD46" s="46">
        <v>10</v>
      </c>
      <c r="AE46" s="46">
        <v>10</v>
      </c>
      <c r="AF46" s="46" t="s">
        <v>8</v>
      </c>
      <c r="AG46" s="46" t="s">
        <v>8</v>
      </c>
      <c r="AH46" s="46">
        <v>40</v>
      </c>
      <c r="AI46" s="46">
        <v>20</v>
      </c>
      <c r="AJ46" s="46" t="s">
        <v>8</v>
      </c>
      <c r="AK46" s="21">
        <f>IF(AC46="",0,$X$46*AC46)</f>
        <v>0</v>
      </c>
      <c r="AL46" s="21">
        <f t="shared" ref="AL46:AR46" si="33">IF(AD46="",0,$X$46*AD46)</f>
        <v>0</v>
      </c>
      <c r="AM46" s="21">
        <f t="shared" si="33"/>
        <v>0</v>
      </c>
      <c r="AN46" s="21">
        <f t="shared" si="33"/>
        <v>0</v>
      </c>
      <c r="AO46" s="21">
        <f t="shared" si="33"/>
        <v>0</v>
      </c>
      <c r="AP46" s="21">
        <f t="shared" si="33"/>
        <v>0</v>
      </c>
      <c r="AQ46" s="21">
        <f t="shared" si="33"/>
        <v>0</v>
      </c>
      <c r="AR46" s="21">
        <f t="shared" si="33"/>
        <v>0</v>
      </c>
      <c r="AS46" s="21"/>
    </row>
    <row r="47" spans="1:45">
      <c r="A47" s="27" t="s">
        <v>140</v>
      </c>
      <c r="B47" s="34" t="s">
        <v>33</v>
      </c>
      <c r="C47" s="27" t="s">
        <v>124</v>
      </c>
      <c r="D47" s="27"/>
      <c r="E47" s="27">
        <v>2</v>
      </c>
      <c r="F47" s="27" t="s">
        <v>113</v>
      </c>
      <c r="G47" s="33" t="s">
        <v>139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25">
        <f t="shared" si="27"/>
        <v>0</v>
      </c>
      <c r="Y47" s="27"/>
      <c r="Z47" s="27"/>
      <c r="AA47" s="27"/>
      <c r="AB47" s="27"/>
      <c r="AC47" s="46" t="s">
        <v>8</v>
      </c>
      <c r="AD47" s="46">
        <v>10</v>
      </c>
      <c r="AE47" s="46">
        <v>10</v>
      </c>
      <c r="AF47" s="46">
        <v>10</v>
      </c>
      <c r="AG47" s="46">
        <v>10</v>
      </c>
      <c r="AH47" s="46">
        <v>40</v>
      </c>
      <c r="AI47" s="46">
        <v>20</v>
      </c>
      <c r="AJ47" s="46" t="s">
        <v>8</v>
      </c>
      <c r="AK47" s="21">
        <f>IF(AC47="",0,$X$47*AC47)</f>
        <v>0</v>
      </c>
      <c r="AL47" s="21">
        <f t="shared" ref="AL47:AR47" si="34">IF(AD47="",0,$X$47*AD47)</f>
        <v>0</v>
      </c>
      <c r="AM47" s="21">
        <f t="shared" si="34"/>
        <v>0</v>
      </c>
      <c r="AN47" s="21">
        <f t="shared" si="34"/>
        <v>0</v>
      </c>
      <c r="AO47" s="21">
        <f t="shared" si="34"/>
        <v>0</v>
      </c>
      <c r="AP47" s="21">
        <f t="shared" si="34"/>
        <v>0</v>
      </c>
      <c r="AQ47" s="21">
        <f t="shared" si="34"/>
        <v>0</v>
      </c>
      <c r="AR47" s="21">
        <f t="shared" si="34"/>
        <v>0</v>
      </c>
      <c r="AS47" s="21"/>
    </row>
    <row r="48" spans="1:45">
      <c r="A48" s="27" t="s">
        <v>140</v>
      </c>
      <c r="B48" s="34" t="s">
        <v>34</v>
      </c>
      <c r="C48" s="27" t="s">
        <v>124</v>
      </c>
      <c r="D48" s="27"/>
      <c r="E48" s="27">
        <v>3</v>
      </c>
      <c r="F48" s="27" t="s">
        <v>113</v>
      </c>
      <c r="G48" s="33" t="s">
        <v>139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25">
        <f t="shared" si="27"/>
        <v>0</v>
      </c>
      <c r="Y48" s="27"/>
      <c r="Z48" s="27"/>
      <c r="AA48" s="27"/>
      <c r="AB48" s="27"/>
      <c r="AC48" s="46" t="s">
        <v>8</v>
      </c>
      <c r="AD48" s="46">
        <v>10</v>
      </c>
      <c r="AE48" s="46">
        <v>10</v>
      </c>
      <c r="AF48" s="46">
        <v>10</v>
      </c>
      <c r="AG48" s="46">
        <v>10</v>
      </c>
      <c r="AH48" s="46">
        <v>40</v>
      </c>
      <c r="AI48" s="46">
        <v>20</v>
      </c>
      <c r="AJ48" s="46" t="s">
        <v>8</v>
      </c>
      <c r="AK48" s="21">
        <f>IF(AC48="",0,$X$48*AC48)</f>
        <v>0</v>
      </c>
      <c r="AL48" s="21">
        <f t="shared" ref="AL48:AR48" si="35">IF(AD48="",0,$X$48*AD48)</f>
        <v>0</v>
      </c>
      <c r="AM48" s="21">
        <f t="shared" si="35"/>
        <v>0</v>
      </c>
      <c r="AN48" s="21">
        <f t="shared" si="35"/>
        <v>0</v>
      </c>
      <c r="AO48" s="21">
        <f t="shared" si="35"/>
        <v>0</v>
      </c>
      <c r="AP48" s="21">
        <f t="shared" si="35"/>
        <v>0</v>
      </c>
      <c r="AQ48" s="21">
        <f t="shared" si="35"/>
        <v>0</v>
      </c>
      <c r="AR48" s="21">
        <f t="shared" si="35"/>
        <v>0</v>
      </c>
      <c r="AS48" s="21"/>
    </row>
    <row r="49" spans="1:45">
      <c r="A49" s="27" t="s">
        <v>142</v>
      </c>
      <c r="B49" s="27" t="s">
        <v>35</v>
      </c>
      <c r="C49" s="27" t="s">
        <v>124</v>
      </c>
      <c r="D49" s="27"/>
      <c r="E49" s="27">
        <v>1</v>
      </c>
      <c r="F49" s="27" t="s">
        <v>112</v>
      </c>
      <c r="G49" s="33" t="s">
        <v>208</v>
      </c>
      <c r="H49" s="13" t="s">
        <v>156</v>
      </c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27">
        <f t="shared" ref="X49:X114" si="36">IF(COUNTIF(H49:W49,"○")&gt;0,E49,0)</f>
        <v>0</v>
      </c>
      <c r="Y49" s="27"/>
      <c r="Z49" s="27"/>
      <c r="AA49" s="27"/>
      <c r="AB49" s="27"/>
      <c r="AC49" s="46" t="s">
        <v>8</v>
      </c>
      <c r="AD49" s="46" t="s">
        <v>8</v>
      </c>
      <c r="AE49" s="46">
        <v>90</v>
      </c>
      <c r="AF49" s="46" t="s">
        <v>8</v>
      </c>
      <c r="AG49" s="46" t="s">
        <v>8</v>
      </c>
      <c r="AH49" s="46" t="s">
        <v>8</v>
      </c>
      <c r="AI49" s="46" t="s">
        <v>8</v>
      </c>
      <c r="AJ49" s="46">
        <v>10</v>
      </c>
      <c r="AK49" s="21">
        <f>IF(AC49="",0,$X$49*AC49)</f>
        <v>0</v>
      </c>
      <c r="AL49" s="21">
        <f t="shared" ref="AL49:AR49" si="37">IF(AD49="",0,$X$49*AD49)</f>
        <v>0</v>
      </c>
      <c r="AM49" s="21">
        <f t="shared" si="37"/>
        <v>0</v>
      </c>
      <c r="AN49" s="21">
        <f t="shared" si="37"/>
        <v>0</v>
      </c>
      <c r="AO49" s="21">
        <f t="shared" si="37"/>
        <v>0</v>
      </c>
      <c r="AP49" s="21">
        <f t="shared" si="37"/>
        <v>0</v>
      </c>
      <c r="AQ49" s="21">
        <f t="shared" si="37"/>
        <v>0</v>
      </c>
      <c r="AR49" s="21">
        <f t="shared" si="37"/>
        <v>0</v>
      </c>
      <c r="AS49" s="21"/>
    </row>
    <row r="50" spans="1:45">
      <c r="A50" s="27" t="s">
        <v>36</v>
      </c>
      <c r="B50" s="27" t="s">
        <v>37</v>
      </c>
      <c r="C50" s="27" t="s">
        <v>125</v>
      </c>
      <c r="D50" s="27" t="s">
        <v>116</v>
      </c>
      <c r="E50" s="27">
        <v>2</v>
      </c>
      <c r="F50" s="27" t="s">
        <v>112</v>
      </c>
      <c r="G50" s="33" t="s">
        <v>209</v>
      </c>
      <c r="H50" s="11"/>
      <c r="I50" s="11"/>
      <c r="J50" s="11"/>
      <c r="K50" s="13" t="s">
        <v>156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27">
        <f t="shared" si="36"/>
        <v>0</v>
      </c>
      <c r="Y50" s="27"/>
      <c r="Z50" s="27"/>
      <c r="AA50" s="27"/>
      <c r="AB50" s="27"/>
      <c r="AC50" s="46" t="s">
        <v>8</v>
      </c>
      <c r="AD50" s="46" t="s">
        <v>8</v>
      </c>
      <c r="AE50" s="46">
        <v>90</v>
      </c>
      <c r="AF50" s="46" t="s">
        <v>8</v>
      </c>
      <c r="AG50" s="46" t="s">
        <v>8</v>
      </c>
      <c r="AH50" s="46">
        <v>5</v>
      </c>
      <c r="AI50" s="46" t="s">
        <v>8</v>
      </c>
      <c r="AJ50" s="46">
        <v>5</v>
      </c>
      <c r="AK50" s="21">
        <f>IF(AC50="",0,$X$50*AC50)</f>
        <v>0</v>
      </c>
      <c r="AL50" s="21">
        <f t="shared" ref="AL50:AR50" si="38">IF(AD50="",0,$X$50*AD50)</f>
        <v>0</v>
      </c>
      <c r="AM50" s="21">
        <f t="shared" si="38"/>
        <v>0</v>
      </c>
      <c r="AN50" s="21">
        <f t="shared" si="38"/>
        <v>0</v>
      </c>
      <c r="AO50" s="21">
        <f t="shared" si="38"/>
        <v>0</v>
      </c>
      <c r="AP50" s="21">
        <f t="shared" si="38"/>
        <v>0</v>
      </c>
      <c r="AQ50" s="21">
        <f t="shared" si="38"/>
        <v>0</v>
      </c>
      <c r="AR50" s="21">
        <f t="shared" si="38"/>
        <v>0</v>
      </c>
      <c r="AS50" s="21"/>
    </row>
    <row r="51" spans="1:45">
      <c r="A51" s="27" t="s">
        <v>36</v>
      </c>
      <c r="B51" s="27" t="s">
        <v>38</v>
      </c>
      <c r="C51" s="27" t="s">
        <v>125</v>
      </c>
      <c r="D51" s="27" t="s">
        <v>116</v>
      </c>
      <c r="E51" s="27">
        <v>2</v>
      </c>
      <c r="F51" s="27" t="s">
        <v>112</v>
      </c>
      <c r="G51" s="33" t="s">
        <v>210</v>
      </c>
      <c r="H51" s="11"/>
      <c r="I51" s="11"/>
      <c r="J51" s="13" t="s">
        <v>156</v>
      </c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27">
        <f t="shared" si="36"/>
        <v>0</v>
      </c>
      <c r="Y51" s="27"/>
      <c r="Z51" s="27"/>
      <c r="AA51" s="27"/>
      <c r="AB51" s="27"/>
      <c r="AC51" s="46" t="s">
        <v>8</v>
      </c>
      <c r="AD51" s="46" t="s">
        <v>8</v>
      </c>
      <c r="AE51" s="46">
        <v>90</v>
      </c>
      <c r="AF51" s="46" t="s">
        <v>8</v>
      </c>
      <c r="AG51" s="46" t="s">
        <v>8</v>
      </c>
      <c r="AH51" s="46">
        <v>5</v>
      </c>
      <c r="AI51" s="46" t="s">
        <v>8</v>
      </c>
      <c r="AJ51" s="46">
        <v>5</v>
      </c>
      <c r="AK51" s="21">
        <f>IF(AC51="",0,$X$51*AC51)</f>
        <v>0</v>
      </c>
      <c r="AL51" s="21">
        <f t="shared" ref="AL51:AR51" si="39">IF(AD51="",0,$X$51*AD51)</f>
        <v>0</v>
      </c>
      <c r="AM51" s="21">
        <f t="shared" si="39"/>
        <v>0</v>
      </c>
      <c r="AN51" s="21">
        <f t="shared" si="39"/>
        <v>0</v>
      </c>
      <c r="AO51" s="21">
        <f t="shared" si="39"/>
        <v>0</v>
      </c>
      <c r="AP51" s="21">
        <f t="shared" si="39"/>
        <v>0</v>
      </c>
      <c r="AQ51" s="21">
        <f t="shared" si="39"/>
        <v>0</v>
      </c>
      <c r="AR51" s="21">
        <f t="shared" si="39"/>
        <v>0</v>
      </c>
      <c r="AS51" s="21"/>
    </row>
    <row r="52" spans="1:45">
      <c r="A52" s="27" t="s">
        <v>36</v>
      </c>
      <c r="B52" s="27" t="s">
        <v>39</v>
      </c>
      <c r="C52" s="27" t="s">
        <v>126</v>
      </c>
      <c r="D52" s="27" t="s">
        <v>116</v>
      </c>
      <c r="E52" s="27">
        <v>2</v>
      </c>
      <c r="F52" s="27" t="s">
        <v>112</v>
      </c>
      <c r="G52" s="33" t="s">
        <v>210</v>
      </c>
      <c r="H52" s="11"/>
      <c r="I52" s="11"/>
      <c r="J52" s="13" t="s">
        <v>156</v>
      </c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27">
        <f t="shared" si="36"/>
        <v>0</v>
      </c>
      <c r="Y52" s="27"/>
      <c r="Z52" s="27"/>
      <c r="AA52" s="27"/>
      <c r="AB52" s="27"/>
      <c r="AC52" s="46" t="s">
        <v>8</v>
      </c>
      <c r="AD52" s="46" t="s">
        <v>8</v>
      </c>
      <c r="AE52" s="46">
        <v>45</v>
      </c>
      <c r="AF52" s="46" t="s">
        <v>8</v>
      </c>
      <c r="AG52" s="46">
        <v>45</v>
      </c>
      <c r="AH52" s="46">
        <v>5</v>
      </c>
      <c r="AI52" s="46" t="s">
        <v>8</v>
      </c>
      <c r="AJ52" s="46">
        <v>5</v>
      </c>
      <c r="AK52" s="21">
        <f>IF(AC52="",0,$X$52*AC52)</f>
        <v>0</v>
      </c>
      <c r="AL52" s="21">
        <f t="shared" ref="AL52:AR52" si="40">IF(AD52="",0,$X$52*AD52)</f>
        <v>0</v>
      </c>
      <c r="AM52" s="21">
        <f t="shared" si="40"/>
        <v>0</v>
      </c>
      <c r="AN52" s="21">
        <f t="shared" si="40"/>
        <v>0</v>
      </c>
      <c r="AO52" s="21">
        <f t="shared" si="40"/>
        <v>0</v>
      </c>
      <c r="AP52" s="21">
        <f t="shared" si="40"/>
        <v>0</v>
      </c>
      <c r="AQ52" s="21">
        <f t="shared" si="40"/>
        <v>0</v>
      </c>
      <c r="AR52" s="21">
        <f t="shared" si="40"/>
        <v>0</v>
      </c>
      <c r="AS52" s="21"/>
    </row>
    <row r="53" spans="1:45">
      <c r="A53" s="27" t="s">
        <v>36</v>
      </c>
      <c r="B53" s="27" t="s">
        <v>40</v>
      </c>
      <c r="C53" s="27" t="s">
        <v>125</v>
      </c>
      <c r="D53" s="27" t="s">
        <v>116</v>
      </c>
      <c r="E53" s="27">
        <v>2</v>
      </c>
      <c r="F53" s="27" t="s">
        <v>112</v>
      </c>
      <c r="G53" s="33" t="s">
        <v>211</v>
      </c>
      <c r="H53" s="11"/>
      <c r="I53" s="11"/>
      <c r="J53" s="11"/>
      <c r="K53" s="11"/>
      <c r="L53" s="13" t="s">
        <v>156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27">
        <f t="shared" si="36"/>
        <v>0</v>
      </c>
      <c r="Y53" s="27"/>
      <c r="Z53" s="27"/>
      <c r="AA53" s="27"/>
      <c r="AB53" s="27"/>
      <c r="AC53" s="46" t="s">
        <v>8</v>
      </c>
      <c r="AD53" s="46" t="s">
        <v>8</v>
      </c>
      <c r="AE53" s="46">
        <v>45</v>
      </c>
      <c r="AF53" s="46">
        <v>45</v>
      </c>
      <c r="AG53" s="46" t="s">
        <v>8</v>
      </c>
      <c r="AH53" s="46">
        <v>5</v>
      </c>
      <c r="AI53" s="46" t="s">
        <v>8</v>
      </c>
      <c r="AJ53" s="46">
        <v>5</v>
      </c>
      <c r="AK53" s="21">
        <f>IF(AC53="",0,$X$53*AC53)</f>
        <v>0</v>
      </c>
      <c r="AL53" s="21">
        <f t="shared" ref="AL53:AR53" si="41">IF(AD53="",0,$X$53*AD53)</f>
        <v>0</v>
      </c>
      <c r="AM53" s="21">
        <f t="shared" si="41"/>
        <v>0</v>
      </c>
      <c r="AN53" s="21">
        <f t="shared" si="41"/>
        <v>0</v>
      </c>
      <c r="AO53" s="21">
        <f t="shared" si="41"/>
        <v>0</v>
      </c>
      <c r="AP53" s="21">
        <f t="shared" si="41"/>
        <v>0</v>
      </c>
      <c r="AQ53" s="21">
        <f t="shared" si="41"/>
        <v>0</v>
      </c>
      <c r="AR53" s="21">
        <f t="shared" si="41"/>
        <v>0</v>
      </c>
      <c r="AS53" s="21"/>
    </row>
    <row r="54" spans="1:45">
      <c r="A54" s="27" t="s">
        <v>36</v>
      </c>
      <c r="B54" s="27" t="s">
        <v>41</v>
      </c>
      <c r="C54" s="27" t="s">
        <v>125</v>
      </c>
      <c r="D54" s="27" t="s">
        <v>116</v>
      </c>
      <c r="E54" s="27">
        <v>2</v>
      </c>
      <c r="F54" s="27" t="s">
        <v>112</v>
      </c>
      <c r="G54" s="33" t="s">
        <v>212</v>
      </c>
      <c r="H54" s="11"/>
      <c r="I54" s="11"/>
      <c r="J54" s="11"/>
      <c r="K54" s="11"/>
      <c r="L54" s="11"/>
      <c r="M54" s="13" t="s">
        <v>156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27">
        <f t="shared" si="36"/>
        <v>0</v>
      </c>
      <c r="Y54" s="27"/>
      <c r="Z54" s="27"/>
      <c r="AA54" s="27"/>
      <c r="AB54" s="27"/>
      <c r="AC54" s="46" t="s">
        <v>8</v>
      </c>
      <c r="AD54" s="46" t="s">
        <v>8</v>
      </c>
      <c r="AE54" s="46">
        <v>90</v>
      </c>
      <c r="AF54" s="46" t="s">
        <v>8</v>
      </c>
      <c r="AG54" s="46" t="s">
        <v>8</v>
      </c>
      <c r="AH54" s="46">
        <v>5</v>
      </c>
      <c r="AI54" s="46" t="s">
        <v>8</v>
      </c>
      <c r="AJ54" s="46">
        <v>5</v>
      </c>
      <c r="AK54" s="21">
        <f>IF(AC54="",0,$X$54*AC54)</f>
        <v>0</v>
      </c>
      <c r="AL54" s="21">
        <f t="shared" ref="AL54:AR54" si="42">IF(AD54="",0,$X$54*AD54)</f>
        <v>0</v>
      </c>
      <c r="AM54" s="21">
        <f t="shared" si="42"/>
        <v>0</v>
      </c>
      <c r="AN54" s="21">
        <f t="shared" si="42"/>
        <v>0</v>
      </c>
      <c r="AO54" s="21">
        <f t="shared" si="42"/>
        <v>0</v>
      </c>
      <c r="AP54" s="21">
        <f t="shared" si="42"/>
        <v>0</v>
      </c>
      <c r="AQ54" s="21">
        <f t="shared" si="42"/>
        <v>0</v>
      </c>
      <c r="AR54" s="21">
        <f t="shared" si="42"/>
        <v>0</v>
      </c>
      <c r="AS54" s="21"/>
    </row>
    <row r="55" spans="1:45">
      <c r="A55" s="27" t="s">
        <v>36</v>
      </c>
      <c r="B55" s="27" t="s">
        <v>42</v>
      </c>
      <c r="C55" s="27" t="s">
        <v>124</v>
      </c>
      <c r="D55" s="27" t="s">
        <v>116</v>
      </c>
      <c r="E55" s="27">
        <v>2</v>
      </c>
      <c r="F55" s="27" t="s">
        <v>112</v>
      </c>
      <c r="G55" s="33" t="s">
        <v>213</v>
      </c>
      <c r="H55" s="11"/>
      <c r="I55" s="11"/>
      <c r="J55" s="11"/>
      <c r="K55" s="11"/>
      <c r="L55" s="11"/>
      <c r="M55" s="11"/>
      <c r="N55" s="11"/>
      <c r="O55" s="13" t="s">
        <v>156</v>
      </c>
      <c r="P55" s="11"/>
      <c r="Q55" s="11"/>
      <c r="R55" s="11"/>
      <c r="S55" s="11"/>
      <c r="T55" s="11"/>
      <c r="U55" s="11"/>
      <c r="V55" s="11"/>
      <c r="W55" s="11"/>
      <c r="X55" s="27">
        <f t="shared" si="36"/>
        <v>0</v>
      </c>
      <c r="Y55" s="27"/>
      <c r="Z55" s="27"/>
      <c r="AA55" s="27"/>
      <c r="AB55" s="27"/>
      <c r="AC55" s="46" t="s">
        <v>8</v>
      </c>
      <c r="AD55" s="46" t="s">
        <v>8</v>
      </c>
      <c r="AE55" s="46">
        <v>90</v>
      </c>
      <c r="AF55" s="46" t="s">
        <v>8</v>
      </c>
      <c r="AG55" s="46" t="s">
        <v>8</v>
      </c>
      <c r="AH55" s="46">
        <v>5</v>
      </c>
      <c r="AI55" s="46" t="s">
        <v>8</v>
      </c>
      <c r="AJ55" s="46">
        <v>5</v>
      </c>
      <c r="AK55" s="21">
        <f>IF(AC55="",0,$X$55*AC55)</f>
        <v>0</v>
      </c>
      <c r="AL55" s="21">
        <f t="shared" ref="AL55:AR55" si="43">IF(AD55="",0,$X$55*AD55)</f>
        <v>0</v>
      </c>
      <c r="AM55" s="21">
        <f t="shared" si="43"/>
        <v>0</v>
      </c>
      <c r="AN55" s="21">
        <f t="shared" si="43"/>
        <v>0</v>
      </c>
      <c r="AO55" s="21">
        <f t="shared" si="43"/>
        <v>0</v>
      </c>
      <c r="AP55" s="21">
        <f t="shared" si="43"/>
        <v>0</v>
      </c>
      <c r="AQ55" s="21">
        <f t="shared" si="43"/>
        <v>0</v>
      </c>
      <c r="AR55" s="21">
        <f t="shared" si="43"/>
        <v>0</v>
      </c>
      <c r="AS55" s="21"/>
    </row>
    <row r="56" spans="1:45">
      <c r="A56" s="27" t="s">
        <v>36</v>
      </c>
      <c r="B56" s="27" t="s">
        <v>43</v>
      </c>
      <c r="C56" s="27" t="s">
        <v>124</v>
      </c>
      <c r="D56" s="27" t="s">
        <v>116</v>
      </c>
      <c r="E56" s="27">
        <v>2</v>
      </c>
      <c r="F56" s="27" t="s">
        <v>112</v>
      </c>
      <c r="G56" s="33" t="s">
        <v>214</v>
      </c>
      <c r="H56" s="11"/>
      <c r="I56" s="11"/>
      <c r="J56" s="11"/>
      <c r="K56" s="11"/>
      <c r="L56" s="11"/>
      <c r="M56" s="11"/>
      <c r="N56" s="13" t="s">
        <v>156</v>
      </c>
      <c r="O56" s="11"/>
      <c r="P56" s="11"/>
      <c r="Q56" s="11"/>
      <c r="R56" s="11"/>
      <c r="S56" s="11"/>
      <c r="T56" s="11"/>
      <c r="U56" s="11"/>
      <c r="V56" s="11"/>
      <c r="W56" s="11"/>
      <c r="X56" s="27">
        <f t="shared" si="36"/>
        <v>0</v>
      </c>
      <c r="Y56" s="27"/>
      <c r="Z56" s="27"/>
      <c r="AA56" s="27"/>
      <c r="AB56" s="27"/>
      <c r="AC56" s="46" t="s">
        <v>8</v>
      </c>
      <c r="AD56" s="46" t="s">
        <v>8</v>
      </c>
      <c r="AE56" s="46">
        <v>90</v>
      </c>
      <c r="AF56" s="46" t="s">
        <v>8</v>
      </c>
      <c r="AG56" s="46" t="s">
        <v>8</v>
      </c>
      <c r="AH56" s="46">
        <v>5</v>
      </c>
      <c r="AI56" s="46" t="s">
        <v>8</v>
      </c>
      <c r="AJ56" s="46">
        <v>5</v>
      </c>
      <c r="AK56" s="21">
        <f>IF(AC56="",0,$X$56*AC56)</f>
        <v>0</v>
      </c>
      <c r="AL56" s="21">
        <f t="shared" ref="AL56:AR56" si="44">IF(AD56="",0,$X$56*AD56)</f>
        <v>0</v>
      </c>
      <c r="AM56" s="21">
        <f t="shared" si="44"/>
        <v>0</v>
      </c>
      <c r="AN56" s="21">
        <f t="shared" si="44"/>
        <v>0</v>
      </c>
      <c r="AO56" s="21">
        <f t="shared" si="44"/>
        <v>0</v>
      </c>
      <c r="AP56" s="21">
        <f t="shared" si="44"/>
        <v>0</v>
      </c>
      <c r="AQ56" s="21">
        <f t="shared" si="44"/>
        <v>0</v>
      </c>
      <c r="AR56" s="21">
        <f t="shared" si="44"/>
        <v>0</v>
      </c>
      <c r="AS56" s="21"/>
    </row>
    <row r="57" spans="1:45">
      <c r="A57" s="27" t="s">
        <v>36</v>
      </c>
      <c r="B57" s="27" t="s">
        <v>44</v>
      </c>
      <c r="C57" s="27" t="s">
        <v>124</v>
      </c>
      <c r="D57" s="27" t="s">
        <v>116</v>
      </c>
      <c r="E57" s="27">
        <v>2</v>
      </c>
      <c r="F57" s="27" t="s">
        <v>112</v>
      </c>
      <c r="G57" s="33" t="s">
        <v>215</v>
      </c>
      <c r="H57" s="11"/>
      <c r="I57" s="11"/>
      <c r="J57" s="11"/>
      <c r="K57" s="11"/>
      <c r="L57" s="11"/>
      <c r="M57" s="11"/>
      <c r="N57" s="11"/>
      <c r="O57" s="11"/>
      <c r="P57" s="13" t="s">
        <v>156</v>
      </c>
      <c r="Q57" s="11"/>
      <c r="R57" s="11"/>
      <c r="S57" s="11"/>
      <c r="T57" s="11"/>
      <c r="U57" s="11"/>
      <c r="V57" s="11"/>
      <c r="W57" s="11"/>
      <c r="X57" s="27">
        <f t="shared" si="36"/>
        <v>0</v>
      </c>
      <c r="Y57" s="27"/>
      <c r="Z57" s="27"/>
      <c r="AA57" s="27"/>
      <c r="AB57" s="27"/>
      <c r="AC57" s="46" t="s">
        <v>8</v>
      </c>
      <c r="AD57" s="46" t="s">
        <v>8</v>
      </c>
      <c r="AE57" s="46">
        <v>90</v>
      </c>
      <c r="AF57" s="46" t="s">
        <v>8</v>
      </c>
      <c r="AG57" s="46" t="s">
        <v>8</v>
      </c>
      <c r="AH57" s="46">
        <v>5</v>
      </c>
      <c r="AI57" s="46" t="s">
        <v>8</v>
      </c>
      <c r="AJ57" s="46">
        <v>5</v>
      </c>
      <c r="AK57" s="21">
        <f>IF(AC57="",0,$X$57*AC57)</f>
        <v>0</v>
      </c>
      <c r="AL57" s="21">
        <f t="shared" ref="AL57:AR57" si="45">IF(AD57="",0,$X$57*AD57)</f>
        <v>0</v>
      </c>
      <c r="AM57" s="21">
        <f t="shared" si="45"/>
        <v>0</v>
      </c>
      <c r="AN57" s="21">
        <f t="shared" si="45"/>
        <v>0</v>
      </c>
      <c r="AO57" s="21">
        <f t="shared" si="45"/>
        <v>0</v>
      </c>
      <c r="AP57" s="21">
        <f t="shared" si="45"/>
        <v>0</v>
      </c>
      <c r="AQ57" s="21">
        <f t="shared" si="45"/>
        <v>0</v>
      </c>
      <c r="AR57" s="21">
        <f t="shared" si="45"/>
        <v>0</v>
      </c>
      <c r="AS57" s="21"/>
    </row>
    <row r="58" spans="1:45">
      <c r="A58" s="27" t="s">
        <v>144</v>
      </c>
      <c r="B58" s="27" t="s">
        <v>45</v>
      </c>
      <c r="C58" s="27" t="s">
        <v>131</v>
      </c>
      <c r="D58" s="27" t="s">
        <v>115</v>
      </c>
      <c r="E58" s="27">
        <v>1</v>
      </c>
      <c r="F58" s="27" t="s">
        <v>111</v>
      </c>
      <c r="G58" s="33" t="s">
        <v>216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3" t="s">
        <v>156</v>
      </c>
      <c r="U58" s="11"/>
      <c r="V58" s="11"/>
      <c r="W58" s="11"/>
      <c r="X58" s="27">
        <f t="shared" si="36"/>
        <v>0</v>
      </c>
      <c r="Y58" s="27"/>
      <c r="Z58" s="27"/>
      <c r="AA58" s="27"/>
      <c r="AB58" s="27"/>
      <c r="AC58" s="46">
        <v>5</v>
      </c>
      <c r="AD58" s="46">
        <v>20</v>
      </c>
      <c r="AE58" s="46">
        <v>5</v>
      </c>
      <c r="AF58" s="46">
        <v>10</v>
      </c>
      <c r="AG58" s="46">
        <v>10</v>
      </c>
      <c r="AH58" s="46">
        <v>20</v>
      </c>
      <c r="AI58" s="46">
        <v>20</v>
      </c>
      <c r="AJ58" s="46">
        <v>10</v>
      </c>
      <c r="AK58" s="21">
        <f>IF(AC58="",0,$X$58*AC58)</f>
        <v>0</v>
      </c>
      <c r="AL58" s="21">
        <f t="shared" ref="AL58:AR58" si="46">IF(AD58="",0,$X$58*AD58)</f>
        <v>0</v>
      </c>
      <c r="AM58" s="21">
        <f t="shared" si="46"/>
        <v>0</v>
      </c>
      <c r="AN58" s="21">
        <f t="shared" si="46"/>
        <v>0</v>
      </c>
      <c r="AO58" s="21">
        <f t="shared" si="46"/>
        <v>0</v>
      </c>
      <c r="AP58" s="21">
        <f t="shared" si="46"/>
        <v>0</v>
      </c>
      <c r="AQ58" s="21">
        <f t="shared" si="46"/>
        <v>0</v>
      </c>
      <c r="AR58" s="21">
        <f t="shared" si="46"/>
        <v>0</v>
      </c>
      <c r="AS58" s="21"/>
    </row>
    <row r="59" spans="1:45">
      <c r="A59" s="27" t="s">
        <v>144</v>
      </c>
      <c r="B59" s="27" t="s">
        <v>46</v>
      </c>
      <c r="C59" s="27" t="s">
        <v>131</v>
      </c>
      <c r="D59" s="27" t="s">
        <v>115</v>
      </c>
      <c r="E59" s="27">
        <v>1</v>
      </c>
      <c r="F59" s="27" t="s">
        <v>111</v>
      </c>
      <c r="G59" s="33" t="s">
        <v>217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3" t="s">
        <v>156</v>
      </c>
      <c r="V59" s="11"/>
      <c r="W59" s="11"/>
      <c r="X59" s="27">
        <f t="shared" si="36"/>
        <v>0</v>
      </c>
      <c r="Y59" s="27"/>
      <c r="Z59" s="27"/>
      <c r="AA59" s="27"/>
      <c r="AB59" s="27"/>
      <c r="AC59" s="46">
        <v>5</v>
      </c>
      <c r="AD59" s="46">
        <v>20</v>
      </c>
      <c r="AE59" s="46">
        <v>5</v>
      </c>
      <c r="AF59" s="46">
        <v>10</v>
      </c>
      <c r="AG59" s="46">
        <v>10</v>
      </c>
      <c r="AH59" s="46">
        <v>20</v>
      </c>
      <c r="AI59" s="46">
        <v>20</v>
      </c>
      <c r="AJ59" s="46">
        <v>10</v>
      </c>
      <c r="AK59" s="21">
        <f>IF(AC59="",0,$X$59*AC59)</f>
        <v>0</v>
      </c>
      <c r="AL59" s="21">
        <f t="shared" ref="AL59:AR59" si="47">IF(AD59="",0,$X$59*AD59)</f>
        <v>0</v>
      </c>
      <c r="AM59" s="21">
        <f t="shared" si="47"/>
        <v>0</v>
      </c>
      <c r="AN59" s="21">
        <f t="shared" si="47"/>
        <v>0</v>
      </c>
      <c r="AO59" s="21">
        <f t="shared" si="47"/>
        <v>0</v>
      </c>
      <c r="AP59" s="21">
        <f t="shared" si="47"/>
        <v>0</v>
      </c>
      <c r="AQ59" s="21">
        <f t="shared" si="47"/>
        <v>0</v>
      </c>
      <c r="AR59" s="21">
        <f t="shared" si="47"/>
        <v>0</v>
      </c>
      <c r="AS59" s="21"/>
    </row>
    <row r="60" spans="1:45">
      <c r="A60" s="27" t="s">
        <v>144</v>
      </c>
      <c r="B60" s="27" t="s">
        <v>47</v>
      </c>
      <c r="C60" s="27" t="s">
        <v>131</v>
      </c>
      <c r="D60" s="27" t="s">
        <v>115</v>
      </c>
      <c r="E60" s="27">
        <v>1</v>
      </c>
      <c r="F60" s="27" t="s">
        <v>111</v>
      </c>
      <c r="G60" s="33" t="s">
        <v>218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3" t="s">
        <v>156</v>
      </c>
      <c r="W60" s="11"/>
      <c r="X60" s="27">
        <f t="shared" si="36"/>
        <v>0</v>
      </c>
      <c r="Y60" s="27"/>
      <c r="Z60" s="27"/>
      <c r="AA60" s="27"/>
      <c r="AB60" s="27"/>
      <c r="AC60" s="46">
        <v>5</v>
      </c>
      <c r="AD60" s="46">
        <v>20</v>
      </c>
      <c r="AE60" s="46">
        <v>5</v>
      </c>
      <c r="AF60" s="46">
        <v>10</v>
      </c>
      <c r="AG60" s="46">
        <v>10</v>
      </c>
      <c r="AH60" s="46">
        <v>20</v>
      </c>
      <c r="AI60" s="46">
        <v>20</v>
      </c>
      <c r="AJ60" s="46">
        <v>10</v>
      </c>
      <c r="AK60" s="21">
        <f>IF(AC60="",0,$X$60*AC60)</f>
        <v>0</v>
      </c>
      <c r="AL60" s="21">
        <f t="shared" ref="AL60:AR60" si="48">IF(AD60="",0,$X$60*AD60)</f>
        <v>0</v>
      </c>
      <c r="AM60" s="21">
        <f t="shared" si="48"/>
        <v>0</v>
      </c>
      <c r="AN60" s="21">
        <f t="shared" si="48"/>
        <v>0</v>
      </c>
      <c r="AO60" s="21">
        <f t="shared" si="48"/>
        <v>0</v>
      </c>
      <c r="AP60" s="21">
        <f t="shared" si="48"/>
        <v>0</v>
      </c>
      <c r="AQ60" s="21">
        <f t="shared" si="48"/>
        <v>0</v>
      </c>
      <c r="AR60" s="21">
        <f t="shared" si="48"/>
        <v>0</v>
      </c>
      <c r="AS60" s="21"/>
    </row>
    <row r="61" spans="1:45">
      <c r="A61" s="27" t="s">
        <v>144</v>
      </c>
      <c r="B61" s="27" t="s">
        <v>48</v>
      </c>
      <c r="C61" s="27" t="s">
        <v>131</v>
      </c>
      <c r="D61" s="27" t="s">
        <v>115</v>
      </c>
      <c r="E61" s="27">
        <v>1</v>
      </c>
      <c r="F61" s="27" t="s">
        <v>111</v>
      </c>
      <c r="G61" s="33" t="s">
        <v>219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3" t="s">
        <v>156</v>
      </c>
      <c r="X61" s="27">
        <f t="shared" si="36"/>
        <v>0</v>
      </c>
      <c r="Y61" s="27"/>
      <c r="Z61" s="27"/>
      <c r="AA61" s="27"/>
      <c r="AB61" s="27"/>
      <c r="AC61" s="46">
        <v>5</v>
      </c>
      <c r="AD61" s="46">
        <v>20</v>
      </c>
      <c r="AE61" s="46">
        <v>5</v>
      </c>
      <c r="AF61" s="46">
        <v>10</v>
      </c>
      <c r="AG61" s="46">
        <v>10</v>
      </c>
      <c r="AH61" s="46">
        <v>20</v>
      </c>
      <c r="AI61" s="46">
        <v>20</v>
      </c>
      <c r="AJ61" s="46">
        <v>10</v>
      </c>
      <c r="AK61" s="21">
        <f>IF(AC61="",0,$X$61*AC61)</f>
        <v>0</v>
      </c>
      <c r="AL61" s="21">
        <f t="shared" ref="AL61:AR61" si="49">IF(AD61="",0,$X$61*AD61)</f>
        <v>0</v>
      </c>
      <c r="AM61" s="21">
        <f t="shared" si="49"/>
        <v>0</v>
      </c>
      <c r="AN61" s="21">
        <f t="shared" si="49"/>
        <v>0</v>
      </c>
      <c r="AO61" s="21">
        <f t="shared" si="49"/>
        <v>0</v>
      </c>
      <c r="AP61" s="21">
        <f t="shared" si="49"/>
        <v>0</v>
      </c>
      <c r="AQ61" s="21">
        <f t="shared" si="49"/>
        <v>0</v>
      </c>
      <c r="AR61" s="21">
        <f t="shared" si="49"/>
        <v>0</v>
      </c>
      <c r="AS61" s="21"/>
    </row>
    <row r="62" spans="1:45">
      <c r="A62" s="27" t="s">
        <v>144</v>
      </c>
      <c r="B62" s="27" t="s">
        <v>49</v>
      </c>
      <c r="C62" s="27" t="s">
        <v>131</v>
      </c>
      <c r="D62" s="27" t="s">
        <v>115</v>
      </c>
      <c r="E62" s="27">
        <v>2</v>
      </c>
      <c r="F62" s="27" t="s">
        <v>129</v>
      </c>
      <c r="G62" s="33" t="s">
        <v>220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57" t="s">
        <v>156</v>
      </c>
      <c r="U62" s="58"/>
      <c r="V62" s="11"/>
      <c r="W62" s="11"/>
      <c r="X62" s="27">
        <f t="shared" si="36"/>
        <v>0</v>
      </c>
      <c r="Y62" s="27"/>
      <c r="Z62" s="27"/>
      <c r="AA62" s="27"/>
      <c r="AB62" s="27"/>
      <c r="AC62" s="46">
        <v>5</v>
      </c>
      <c r="AD62" s="46">
        <v>20</v>
      </c>
      <c r="AE62" s="46">
        <v>5</v>
      </c>
      <c r="AF62" s="46">
        <v>5</v>
      </c>
      <c r="AG62" s="46">
        <v>5</v>
      </c>
      <c r="AH62" s="46">
        <v>20</v>
      </c>
      <c r="AI62" s="46">
        <v>30</v>
      </c>
      <c r="AJ62" s="46">
        <v>10</v>
      </c>
      <c r="AK62" s="21">
        <f>IF(AC62="",0,$X$62*AC62)</f>
        <v>0</v>
      </c>
      <c r="AL62" s="21">
        <f t="shared" ref="AL62:AR62" si="50">IF(AD62="",0,$X$62*AD62)</f>
        <v>0</v>
      </c>
      <c r="AM62" s="21">
        <f t="shared" si="50"/>
        <v>0</v>
      </c>
      <c r="AN62" s="21">
        <f t="shared" si="50"/>
        <v>0</v>
      </c>
      <c r="AO62" s="21">
        <f t="shared" si="50"/>
        <v>0</v>
      </c>
      <c r="AP62" s="21">
        <f t="shared" si="50"/>
        <v>0</v>
      </c>
      <c r="AQ62" s="21">
        <f t="shared" si="50"/>
        <v>0</v>
      </c>
      <c r="AR62" s="21">
        <f t="shared" si="50"/>
        <v>0</v>
      </c>
      <c r="AS62" s="21"/>
    </row>
    <row r="63" spans="1:45">
      <c r="A63" s="27" t="s">
        <v>144</v>
      </c>
      <c r="B63" s="27" t="s">
        <v>50</v>
      </c>
      <c r="C63" s="27" t="s">
        <v>131</v>
      </c>
      <c r="D63" s="27" t="s">
        <v>115</v>
      </c>
      <c r="E63" s="27">
        <v>6</v>
      </c>
      <c r="F63" s="27" t="s">
        <v>129</v>
      </c>
      <c r="G63" s="33" t="s">
        <v>221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57" t="s">
        <v>156</v>
      </c>
      <c r="W63" s="58"/>
      <c r="X63" s="27">
        <f t="shared" si="36"/>
        <v>0</v>
      </c>
      <c r="Y63" s="27"/>
      <c r="Z63" s="27"/>
      <c r="AA63" s="27"/>
      <c r="AB63" s="27"/>
      <c r="AC63" s="46">
        <v>5</v>
      </c>
      <c r="AD63" s="46">
        <v>20</v>
      </c>
      <c r="AE63" s="46">
        <v>5</v>
      </c>
      <c r="AF63" s="46">
        <v>5</v>
      </c>
      <c r="AG63" s="46">
        <v>5</v>
      </c>
      <c r="AH63" s="46">
        <v>20</v>
      </c>
      <c r="AI63" s="46">
        <v>30</v>
      </c>
      <c r="AJ63" s="46">
        <v>10</v>
      </c>
      <c r="AK63" s="21">
        <f>IF(AC63="",0,$X$63*AC63)</f>
        <v>0</v>
      </c>
      <c r="AL63" s="21">
        <f t="shared" ref="AL63:AR63" si="51">IF(AD63="",0,$X$63*AD63)</f>
        <v>0</v>
      </c>
      <c r="AM63" s="21">
        <f t="shared" si="51"/>
        <v>0</v>
      </c>
      <c r="AN63" s="21">
        <f t="shared" si="51"/>
        <v>0</v>
      </c>
      <c r="AO63" s="21">
        <f t="shared" si="51"/>
        <v>0</v>
      </c>
      <c r="AP63" s="21">
        <f t="shared" si="51"/>
        <v>0</v>
      </c>
      <c r="AQ63" s="21">
        <f t="shared" si="51"/>
        <v>0</v>
      </c>
      <c r="AR63" s="21">
        <f t="shared" si="51"/>
        <v>0</v>
      </c>
      <c r="AS63" s="21"/>
    </row>
    <row r="64" spans="1:45">
      <c r="A64" s="27" t="s">
        <v>145</v>
      </c>
      <c r="B64" s="27" t="s">
        <v>51</v>
      </c>
      <c r="C64" s="27" t="s">
        <v>125</v>
      </c>
      <c r="D64" s="27" t="s">
        <v>118</v>
      </c>
      <c r="E64" s="27">
        <v>2</v>
      </c>
      <c r="F64" s="27" t="s">
        <v>112</v>
      </c>
      <c r="G64" s="33" t="s">
        <v>211</v>
      </c>
      <c r="H64" s="11"/>
      <c r="I64" s="11"/>
      <c r="J64" s="11"/>
      <c r="K64" s="11"/>
      <c r="L64" s="13" t="s">
        <v>156</v>
      </c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27">
        <f t="shared" si="36"/>
        <v>0</v>
      </c>
      <c r="Y64" s="27"/>
      <c r="Z64" s="27"/>
      <c r="AA64" s="27"/>
      <c r="AB64" s="27"/>
      <c r="AC64" s="46" t="s">
        <v>8</v>
      </c>
      <c r="AD64" s="46" t="s">
        <v>8</v>
      </c>
      <c r="AE64" s="46">
        <v>45</v>
      </c>
      <c r="AF64" s="46">
        <v>45</v>
      </c>
      <c r="AG64" s="46" t="s">
        <v>8</v>
      </c>
      <c r="AH64" s="46">
        <v>5</v>
      </c>
      <c r="AI64" s="46" t="s">
        <v>8</v>
      </c>
      <c r="AJ64" s="46">
        <v>5</v>
      </c>
      <c r="AK64" s="21">
        <f>IF(AC64="",0,$X$64*AC64)</f>
        <v>0</v>
      </c>
      <c r="AL64" s="21">
        <f t="shared" ref="AL64:AR64" si="52">IF(AD64="",0,$X$64*AD64)</f>
        <v>0</v>
      </c>
      <c r="AM64" s="21">
        <f t="shared" si="52"/>
        <v>0</v>
      </c>
      <c r="AN64" s="21">
        <f t="shared" si="52"/>
        <v>0</v>
      </c>
      <c r="AO64" s="21">
        <f t="shared" si="52"/>
        <v>0</v>
      </c>
      <c r="AP64" s="21">
        <f t="shared" si="52"/>
        <v>0</v>
      </c>
      <c r="AQ64" s="21">
        <f t="shared" si="52"/>
        <v>0</v>
      </c>
      <c r="AR64" s="21">
        <f t="shared" si="52"/>
        <v>0</v>
      </c>
      <c r="AS64" s="21"/>
    </row>
    <row r="65" spans="1:45">
      <c r="A65" s="27" t="s">
        <v>25</v>
      </c>
      <c r="B65" s="27" t="s">
        <v>52</v>
      </c>
      <c r="C65" s="27" t="s">
        <v>126</v>
      </c>
      <c r="D65" s="27" t="s">
        <v>118</v>
      </c>
      <c r="E65" s="27">
        <v>2</v>
      </c>
      <c r="F65" s="27" t="s">
        <v>112</v>
      </c>
      <c r="G65" s="33" t="s">
        <v>211</v>
      </c>
      <c r="H65" s="11"/>
      <c r="I65" s="11"/>
      <c r="J65" s="11"/>
      <c r="K65" s="11"/>
      <c r="L65" s="13" t="s">
        <v>156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27">
        <f t="shared" si="36"/>
        <v>0</v>
      </c>
      <c r="Y65" s="27"/>
      <c r="Z65" s="27"/>
      <c r="AA65" s="27"/>
      <c r="AB65" s="27"/>
      <c r="AC65" s="46" t="s">
        <v>8</v>
      </c>
      <c r="AD65" s="46" t="s">
        <v>8</v>
      </c>
      <c r="AE65" s="46">
        <v>45</v>
      </c>
      <c r="AF65" s="46" t="s">
        <v>8</v>
      </c>
      <c r="AG65" s="46">
        <v>45</v>
      </c>
      <c r="AH65" s="46">
        <v>5</v>
      </c>
      <c r="AI65" s="46" t="s">
        <v>8</v>
      </c>
      <c r="AJ65" s="46">
        <v>5</v>
      </c>
      <c r="AK65" s="21">
        <f>IF(AC65="",0,$X$65*AC65)</f>
        <v>0</v>
      </c>
      <c r="AL65" s="21">
        <f t="shared" ref="AL65:AR65" si="53">IF(AD65="",0,$X$65*AD65)</f>
        <v>0</v>
      </c>
      <c r="AM65" s="21">
        <f t="shared" si="53"/>
        <v>0</v>
      </c>
      <c r="AN65" s="21">
        <f t="shared" si="53"/>
        <v>0</v>
      </c>
      <c r="AO65" s="21">
        <f t="shared" si="53"/>
        <v>0</v>
      </c>
      <c r="AP65" s="21">
        <f t="shared" si="53"/>
        <v>0</v>
      </c>
      <c r="AQ65" s="21">
        <f t="shared" si="53"/>
        <v>0</v>
      </c>
      <c r="AR65" s="21">
        <f t="shared" si="53"/>
        <v>0</v>
      </c>
      <c r="AS65" s="21"/>
    </row>
    <row r="66" spans="1:45">
      <c r="A66" s="27" t="s">
        <v>145</v>
      </c>
      <c r="B66" s="27" t="s">
        <v>53</v>
      </c>
      <c r="C66" s="27" t="s">
        <v>126</v>
      </c>
      <c r="D66" s="27" t="s">
        <v>118</v>
      </c>
      <c r="E66" s="27">
        <v>2</v>
      </c>
      <c r="F66" s="27" t="s">
        <v>112</v>
      </c>
      <c r="G66" s="33" t="s">
        <v>212</v>
      </c>
      <c r="H66" s="11"/>
      <c r="I66" s="11"/>
      <c r="J66" s="11"/>
      <c r="K66" s="11"/>
      <c r="L66" s="11"/>
      <c r="M66" s="13" t="s">
        <v>156</v>
      </c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27">
        <f t="shared" si="36"/>
        <v>0</v>
      </c>
      <c r="Y66" s="27"/>
      <c r="Z66" s="27"/>
      <c r="AA66" s="27"/>
      <c r="AB66" s="27"/>
      <c r="AC66" s="46" t="s">
        <v>8</v>
      </c>
      <c r="AD66" s="46" t="s">
        <v>8</v>
      </c>
      <c r="AE66" s="46">
        <v>45</v>
      </c>
      <c r="AF66" s="46" t="s">
        <v>8</v>
      </c>
      <c r="AG66" s="46">
        <v>45</v>
      </c>
      <c r="AH66" s="46">
        <v>5</v>
      </c>
      <c r="AI66" s="46" t="s">
        <v>8</v>
      </c>
      <c r="AJ66" s="46">
        <v>5</v>
      </c>
      <c r="AK66" s="21">
        <f>IF(AC66="",0,$X$66*AC66)</f>
        <v>0</v>
      </c>
      <c r="AL66" s="21">
        <f t="shared" ref="AL66:AR66" si="54">IF(AD66="",0,$X$66*AD66)</f>
        <v>0</v>
      </c>
      <c r="AM66" s="21">
        <f t="shared" si="54"/>
        <v>0</v>
      </c>
      <c r="AN66" s="21">
        <f t="shared" si="54"/>
        <v>0</v>
      </c>
      <c r="AO66" s="21">
        <f t="shared" si="54"/>
        <v>0</v>
      </c>
      <c r="AP66" s="21">
        <f t="shared" si="54"/>
        <v>0</v>
      </c>
      <c r="AQ66" s="21">
        <f t="shared" si="54"/>
        <v>0</v>
      </c>
      <c r="AR66" s="21">
        <f t="shared" si="54"/>
        <v>0</v>
      </c>
      <c r="AS66" s="21"/>
    </row>
    <row r="67" spans="1:45">
      <c r="A67" s="27" t="s">
        <v>145</v>
      </c>
      <c r="B67" s="27" t="s">
        <v>54</v>
      </c>
      <c r="C67" s="27" t="s">
        <v>125</v>
      </c>
      <c r="D67" s="27" t="s">
        <v>118</v>
      </c>
      <c r="E67" s="27">
        <v>2</v>
      </c>
      <c r="F67" s="27" t="s">
        <v>112</v>
      </c>
      <c r="G67" s="33" t="s">
        <v>212</v>
      </c>
      <c r="H67" s="11"/>
      <c r="I67" s="11"/>
      <c r="J67" s="11"/>
      <c r="K67" s="11"/>
      <c r="L67" s="11"/>
      <c r="M67" s="13" t="s">
        <v>156</v>
      </c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27">
        <f t="shared" si="36"/>
        <v>0</v>
      </c>
      <c r="Y67" s="27"/>
      <c r="Z67" s="27"/>
      <c r="AA67" s="27"/>
      <c r="AB67" s="27"/>
      <c r="AC67" s="46" t="s">
        <v>8</v>
      </c>
      <c r="AD67" s="46" t="s">
        <v>8</v>
      </c>
      <c r="AE67" s="46">
        <v>45</v>
      </c>
      <c r="AF67" s="46">
        <v>45</v>
      </c>
      <c r="AG67" s="46" t="s">
        <v>8</v>
      </c>
      <c r="AH67" s="46">
        <v>5</v>
      </c>
      <c r="AI67" s="46" t="s">
        <v>8</v>
      </c>
      <c r="AJ67" s="46">
        <v>5</v>
      </c>
      <c r="AK67" s="21">
        <f>IF(AC67="",0,$X$67*AC67)</f>
        <v>0</v>
      </c>
      <c r="AL67" s="21">
        <f t="shared" ref="AL67:AR67" si="55">IF(AD67="",0,$X$67*AD67)</f>
        <v>0</v>
      </c>
      <c r="AM67" s="21">
        <f t="shared" si="55"/>
        <v>0</v>
      </c>
      <c r="AN67" s="21">
        <f t="shared" si="55"/>
        <v>0</v>
      </c>
      <c r="AO67" s="21">
        <f t="shared" si="55"/>
        <v>0</v>
      </c>
      <c r="AP67" s="21">
        <f t="shared" si="55"/>
        <v>0</v>
      </c>
      <c r="AQ67" s="21">
        <f t="shared" si="55"/>
        <v>0</v>
      </c>
      <c r="AR67" s="21">
        <f t="shared" si="55"/>
        <v>0</v>
      </c>
      <c r="AS67" s="21"/>
    </row>
    <row r="68" spans="1:45">
      <c r="A68" s="27" t="s">
        <v>145</v>
      </c>
      <c r="B68" s="27" t="s">
        <v>55</v>
      </c>
      <c r="C68" s="27" t="s">
        <v>125</v>
      </c>
      <c r="D68" s="27" t="s">
        <v>118</v>
      </c>
      <c r="E68" s="27">
        <v>2</v>
      </c>
      <c r="F68" s="27" t="s">
        <v>112</v>
      </c>
      <c r="G68" s="33" t="s">
        <v>211</v>
      </c>
      <c r="H68" s="11"/>
      <c r="I68" s="11"/>
      <c r="J68" s="11"/>
      <c r="K68" s="11"/>
      <c r="L68" s="13" t="s">
        <v>156</v>
      </c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27">
        <f t="shared" si="36"/>
        <v>0</v>
      </c>
      <c r="Y68" s="27"/>
      <c r="Z68" s="27"/>
      <c r="AA68" s="27"/>
      <c r="AB68" s="27"/>
      <c r="AC68" s="46" t="s">
        <v>8</v>
      </c>
      <c r="AD68" s="46" t="s">
        <v>8</v>
      </c>
      <c r="AE68" s="46">
        <v>45</v>
      </c>
      <c r="AF68" s="46">
        <v>45</v>
      </c>
      <c r="AG68" s="46" t="s">
        <v>8</v>
      </c>
      <c r="AH68" s="46">
        <v>5</v>
      </c>
      <c r="AI68" s="46" t="s">
        <v>8</v>
      </c>
      <c r="AJ68" s="46">
        <v>5</v>
      </c>
      <c r="AK68" s="21">
        <f>IF(AC68="",0,$X$68*AC68)</f>
        <v>0</v>
      </c>
      <c r="AL68" s="21">
        <f t="shared" ref="AL68:AR68" si="56">IF(AD68="",0,$X$68*AD68)</f>
        <v>0</v>
      </c>
      <c r="AM68" s="21">
        <f t="shared" si="56"/>
        <v>0</v>
      </c>
      <c r="AN68" s="21">
        <f t="shared" si="56"/>
        <v>0</v>
      </c>
      <c r="AO68" s="21">
        <f t="shared" si="56"/>
        <v>0</v>
      </c>
      <c r="AP68" s="21">
        <f t="shared" si="56"/>
        <v>0</v>
      </c>
      <c r="AQ68" s="21">
        <f t="shared" si="56"/>
        <v>0</v>
      </c>
      <c r="AR68" s="21">
        <f t="shared" si="56"/>
        <v>0</v>
      </c>
      <c r="AS68" s="21"/>
    </row>
    <row r="69" spans="1:45">
      <c r="A69" s="27" t="s">
        <v>145</v>
      </c>
      <c r="B69" s="27" t="s">
        <v>56</v>
      </c>
      <c r="C69" s="27" t="s">
        <v>126</v>
      </c>
      <c r="D69" s="27" t="s">
        <v>118</v>
      </c>
      <c r="E69" s="27">
        <v>2</v>
      </c>
      <c r="F69" s="27" t="s">
        <v>112</v>
      </c>
      <c r="G69" s="33" t="s">
        <v>214</v>
      </c>
      <c r="H69" s="11"/>
      <c r="I69" s="11"/>
      <c r="J69" s="11"/>
      <c r="K69" s="11"/>
      <c r="L69" s="11"/>
      <c r="M69" s="11"/>
      <c r="N69" s="13" t="s">
        <v>156</v>
      </c>
      <c r="O69" s="11"/>
      <c r="P69" s="11"/>
      <c r="Q69" s="11"/>
      <c r="R69" s="11"/>
      <c r="S69" s="11"/>
      <c r="T69" s="11"/>
      <c r="U69" s="11"/>
      <c r="V69" s="11"/>
      <c r="W69" s="11"/>
      <c r="X69" s="27">
        <f t="shared" si="36"/>
        <v>0</v>
      </c>
      <c r="Y69" s="27"/>
      <c r="Z69" s="27"/>
      <c r="AA69" s="27"/>
      <c r="AB69" s="27"/>
      <c r="AC69" s="46" t="s">
        <v>8</v>
      </c>
      <c r="AD69" s="46" t="s">
        <v>8</v>
      </c>
      <c r="AE69" s="46">
        <v>45</v>
      </c>
      <c r="AF69" s="46">
        <v>45</v>
      </c>
      <c r="AG69" s="46" t="s">
        <v>8</v>
      </c>
      <c r="AH69" s="46">
        <v>5</v>
      </c>
      <c r="AI69" s="46" t="s">
        <v>8</v>
      </c>
      <c r="AJ69" s="46">
        <v>5</v>
      </c>
      <c r="AK69" s="21">
        <f>IF(AC69="",0,$X$69*AC69)</f>
        <v>0</v>
      </c>
      <c r="AL69" s="21">
        <f t="shared" ref="AL69:AR69" si="57">IF(AD69="",0,$X$69*AD69)</f>
        <v>0</v>
      </c>
      <c r="AM69" s="21">
        <f t="shared" si="57"/>
        <v>0</v>
      </c>
      <c r="AN69" s="21">
        <f t="shared" si="57"/>
        <v>0</v>
      </c>
      <c r="AO69" s="21">
        <f t="shared" si="57"/>
        <v>0</v>
      </c>
      <c r="AP69" s="21">
        <f t="shared" si="57"/>
        <v>0</v>
      </c>
      <c r="AQ69" s="21">
        <f t="shared" si="57"/>
        <v>0</v>
      </c>
      <c r="AR69" s="21">
        <f t="shared" si="57"/>
        <v>0</v>
      </c>
      <c r="AS69" s="21"/>
    </row>
    <row r="70" spans="1:45">
      <c r="A70" s="27" t="s">
        <v>145</v>
      </c>
      <c r="B70" s="27" t="s">
        <v>57</v>
      </c>
      <c r="C70" s="27" t="s">
        <v>126</v>
      </c>
      <c r="D70" s="27" t="s">
        <v>118</v>
      </c>
      <c r="E70" s="27">
        <v>2</v>
      </c>
      <c r="F70" s="27" t="s">
        <v>112</v>
      </c>
      <c r="G70" s="33" t="s">
        <v>212</v>
      </c>
      <c r="H70" s="11"/>
      <c r="I70" s="11"/>
      <c r="J70" s="11"/>
      <c r="K70" s="11"/>
      <c r="L70" s="11"/>
      <c r="M70" s="13" t="s">
        <v>156</v>
      </c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27">
        <f t="shared" si="36"/>
        <v>0</v>
      </c>
      <c r="Y70" s="27"/>
      <c r="Z70" s="27"/>
      <c r="AA70" s="27"/>
      <c r="AB70" s="27"/>
      <c r="AC70" s="46" t="s">
        <v>8</v>
      </c>
      <c r="AD70" s="46" t="s">
        <v>8</v>
      </c>
      <c r="AE70" s="46">
        <v>45</v>
      </c>
      <c r="AF70" s="46" t="s">
        <v>8</v>
      </c>
      <c r="AG70" s="46">
        <v>45</v>
      </c>
      <c r="AH70" s="46">
        <v>5</v>
      </c>
      <c r="AI70" s="46" t="s">
        <v>8</v>
      </c>
      <c r="AJ70" s="46">
        <v>5</v>
      </c>
      <c r="AK70" s="21">
        <f>IF(AC70="",0,$X$70*AC70)</f>
        <v>0</v>
      </c>
      <c r="AL70" s="21">
        <f t="shared" ref="AL70:AR70" si="58">IF(AD70="",0,$X$70*AD70)</f>
        <v>0</v>
      </c>
      <c r="AM70" s="21">
        <f t="shared" si="58"/>
        <v>0</v>
      </c>
      <c r="AN70" s="21">
        <f t="shared" si="58"/>
        <v>0</v>
      </c>
      <c r="AO70" s="21">
        <f t="shared" si="58"/>
        <v>0</v>
      </c>
      <c r="AP70" s="21">
        <f t="shared" si="58"/>
        <v>0</v>
      </c>
      <c r="AQ70" s="21">
        <f t="shared" si="58"/>
        <v>0</v>
      </c>
      <c r="AR70" s="21">
        <f t="shared" si="58"/>
        <v>0</v>
      </c>
      <c r="AS70" s="21"/>
    </row>
    <row r="71" spans="1:45">
      <c r="A71" s="27" t="s">
        <v>145</v>
      </c>
      <c r="B71" s="27" t="s">
        <v>58</v>
      </c>
      <c r="C71" s="27" t="s">
        <v>125</v>
      </c>
      <c r="D71" s="27" t="s">
        <v>118</v>
      </c>
      <c r="E71" s="27">
        <v>2</v>
      </c>
      <c r="F71" s="27" t="s">
        <v>112</v>
      </c>
      <c r="G71" s="33" t="s">
        <v>214</v>
      </c>
      <c r="H71" s="11"/>
      <c r="I71" s="11"/>
      <c r="J71" s="11"/>
      <c r="K71" s="11"/>
      <c r="L71" s="11"/>
      <c r="M71" s="11"/>
      <c r="N71" s="13" t="s">
        <v>156</v>
      </c>
      <c r="O71" s="11"/>
      <c r="P71" s="11"/>
      <c r="Q71" s="11"/>
      <c r="R71" s="11"/>
      <c r="S71" s="11"/>
      <c r="T71" s="11"/>
      <c r="U71" s="11"/>
      <c r="V71" s="11"/>
      <c r="W71" s="11"/>
      <c r="X71" s="27">
        <f t="shared" si="36"/>
        <v>0</v>
      </c>
      <c r="Y71" s="27"/>
      <c r="Z71" s="27"/>
      <c r="AA71" s="27"/>
      <c r="AB71" s="27"/>
      <c r="AC71" s="46" t="s">
        <v>8</v>
      </c>
      <c r="AD71" s="46" t="s">
        <v>8</v>
      </c>
      <c r="AE71" s="46">
        <v>45</v>
      </c>
      <c r="AF71" s="46">
        <v>45</v>
      </c>
      <c r="AG71" s="46" t="s">
        <v>8</v>
      </c>
      <c r="AH71" s="46">
        <v>5</v>
      </c>
      <c r="AI71" s="46" t="s">
        <v>8</v>
      </c>
      <c r="AJ71" s="46">
        <v>5</v>
      </c>
      <c r="AK71" s="21">
        <f>IF(AC71="",0,$X$71*AC71)</f>
        <v>0</v>
      </c>
      <c r="AL71" s="21">
        <f t="shared" ref="AL71:AR71" si="59">IF(AD71="",0,$X$71*AD71)</f>
        <v>0</v>
      </c>
      <c r="AM71" s="21">
        <f t="shared" si="59"/>
        <v>0</v>
      </c>
      <c r="AN71" s="21">
        <f t="shared" si="59"/>
        <v>0</v>
      </c>
      <c r="AO71" s="21">
        <f t="shared" si="59"/>
        <v>0</v>
      </c>
      <c r="AP71" s="21">
        <f t="shared" si="59"/>
        <v>0</v>
      </c>
      <c r="AQ71" s="21">
        <f t="shared" si="59"/>
        <v>0</v>
      </c>
      <c r="AR71" s="21">
        <f t="shared" si="59"/>
        <v>0</v>
      </c>
      <c r="AS71" s="21"/>
    </row>
    <row r="72" spans="1:45">
      <c r="A72" s="27" t="s">
        <v>145</v>
      </c>
      <c r="B72" s="29" t="s">
        <v>229</v>
      </c>
      <c r="C72" s="27" t="s">
        <v>125</v>
      </c>
      <c r="D72" s="27" t="s">
        <v>118</v>
      </c>
      <c r="E72" s="27">
        <v>2</v>
      </c>
      <c r="F72" s="27" t="s">
        <v>112</v>
      </c>
      <c r="G72" s="33" t="s">
        <v>213</v>
      </c>
      <c r="H72" s="11"/>
      <c r="I72" s="11"/>
      <c r="J72" s="11"/>
      <c r="K72" s="11"/>
      <c r="L72" s="11"/>
      <c r="M72" s="11"/>
      <c r="N72" s="11"/>
      <c r="O72" s="13" t="s">
        <v>156</v>
      </c>
      <c r="P72" s="11"/>
      <c r="Q72" s="11"/>
      <c r="R72" s="11"/>
      <c r="S72" s="11"/>
      <c r="T72" s="11"/>
      <c r="U72" s="11"/>
      <c r="V72" s="11"/>
      <c r="W72" s="11"/>
      <c r="X72" s="27">
        <f t="shared" si="36"/>
        <v>0</v>
      </c>
      <c r="Y72" s="27"/>
      <c r="Z72" s="27"/>
      <c r="AA72" s="27"/>
      <c r="AB72" s="27"/>
      <c r="AC72" s="46" t="s">
        <v>8</v>
      </c>
      <c r="AD72" s="46" t="s">
        <v>8</v>
      </c>
      <c r="AE72" s="46">
        <v>45</v>
      </c>
      <c r="AF72" s="46">
        <v>45</v>
      </c>
      <c r="AG72" s="46" t="s">
        <v>8</v>
      </c>
      <c r="AH72" s="46">
        <v>5</v>
      </c>
      <c r="AI72" s="46" t="s">
        <v>8</v>
      </c>
      <c r="AJ72" s="46">
        <v>5</v>
      </c>
      <c r="AK72" s="21">
        <f>IF(AC72="",0,$X$72*AC72)</f>
        <v>0</v>
      </c>
      <c r="AL72" s="21">
        <f t="shared" ref="AL72:AR72" si="60">IF(AD72="",0,$X$72*AD72)</f>
        <v>0</v>
      </c>
      <c r="AM72" s="21">
        <f t="shared" si="60"/>
        <v>0</v>
      </c>
      <c r="AN72" s="21">
        <f t="shared" si="60"/>
        <v>0</v>
      </c>
      <c r="AO72" s="21">
        <f t="shared" si="60"/>
        <v>0</v>
      </c>
      <c r="AP72" s="21">
        <f t="shared" si="60"/>
        <v>0</v>
      </c>
      <c r="AQ72" s="21">
        <f t="shared" si="60"/>
        <v>0</v>
      </c>
      <c r="AR72" s="21">
        <f t="shared" si="60"/>
        <v>0</v>
      </c>
      <c r="AS72" s="21"/>
    </row>
    <row r="73" spans="1:45">
      <c r="A73" s="27" t="s">
        <v>145</v>
      </c>
      <c r="B73" s="27" t="s">
        <v>59</v>
      </c>
      <c r="C73" s="27" t="s">
        <v>125</v>
      </c>
      <c r="D73" s="27" t="s">
        <v>118</v>
      </c>
      <c r="E73" s="27">
        <v>2</v>
      </c>
      <c r="F73" s="27" t="s">
        <v>112</v>
      </c>
      <c r="G73" s="33" t="s">
        <v>213</v>
      </c>
      <c r="H73" s="11"/>
      <c r="I73" s="11"/>
      <c r="J73" s="11"/>
      <c r="K73" s="11"/>
      <c r="L73" s="11"/>
      <c r="M73" s="11"/>
      <c r="N73" s="11"/>
      <c r="O73" s="13" t="s">
        <v>156</v>
      </c>
      <c r="P73" s="11"/>
      <c r="Q73" s="11"/>
      <c r="R73" s="11"/>
      <c r="S73" s="11"/>
      <c r="T73" s="11"/>
      <c r="U73" s="11"/>
      <c r="V73" s="11"/>
      <c r="W73" s="11"/>
      <c r="X73" s="27">
        <f t="shared" si="36"/>
        <v>0</v>
      </c>
      <c r="Y73" s="27"/>
      <c r="Z73" s="27"/>
      <c r="AA73" s="27"/>
      <c r="AB73" s="27"/>
      <c r="AC73" s="46" t="s">
        <v>8</v>
      </c>
      <c r="AD73" s="46" t="s">
        <v>8</v>
      </c>
      <c r="AE73" s="46">
        <v>45</v>
      </c>
      <c r="AF73" s="46" t="s">
        <v>8</v>
      </c>
      <c r="AG73" s="46">
        <v>45</v>
      </c>
      <c r="AH73" s="46">
        <v>5</v>
      </c>
      <c r="AI73" s="46" t="s">
        <v>8</v>
      </c>
      <c r="AJ73" s="46">
        <v>5</v>
      </c>
      <c r="AK73" s="21">
        <f>IF(AC73="",0,$X$73*AC73)</f>
        <v>0</v>
      </c>
      <c r="AL73" s="21">
        <f t="shared" ref="AL73:AR73" si="61">IF(AD73="",0,$X$73*AD73)</f>
        <v>0</v>
      </c>
      <c r="AM73" s="21">
        <f t="shared" si="61"/>
        <v>0</v>
      </c>
      <c r="AN73" s="21">
        <f t="shared" si="61"/>
        <v>0</v>
      </c>
      <c r="AO73" s="21">
        <f t="shared" si="61"/>
        <v>0</v>
      </c>
      <c r="AP73" s="21">
        <f t="shared" si="61"/>
        <v>0</v>
      </c>
      <c r="AQ73" s="21">
        <f t="shared" si="61"/>
        <v>0</v>
      </c>
      <c r="AR73" s="21">
        <f t="shared" si="61"/>
        <v>0</v>
      </c>
      <c r="AS73" s="21"/>
    </row>
    <row r="74" spans="1:45">
      <c r="A74" s="27" t="s">
        <v>145</v>
      </c>
      <c r="B74" s="27" t="s">
        <v>60</v>
      </c>
      <c r="C74" s="27" t="s">
        <v>125</v>
      </c>
      <c r="D74" s="27" t="s">
        <v>118</v>
      </c>
      <c r="E74" s="27">
        <v>2</v>
      </c>
      <c r="F74" s="27" t="s">
        <v>112</v>
      </c>
      <c r="G74" s="33" t="s">
        <v>215</v>
      </c>
      <c r="H74" s="11"/>
      <c r="I74" s="11"/>
      <c r="J74" s="11"/>
      <c r="K74" s="11"/>
      <c r="L74" s="11"/>
      <c r="M74" s="11"/>
      <c r="N74" s="11"/>
      <c r="O74" s="11"/>
      <c r="P74" s="13" t="s">
        <v>156</v>
      </c>
      <c r="Q74" s="11"/>
      <c r="R74" s="11"/>
      <c r="S74" s="11"/>
      <c r="T74" s="11"/>
      <c r="U74" s="11"/>
      <c r="V74" s="11"/>
      <c r="W74" s="11"/>
      <c r="X74" s="27">
        <f t="shared" si="36"/>
        <v>0</v>
      </c>
      <c r="Y74" s="27"/>
      <c r="Z74" s="27"/>
      <c r="AA74" s="27"/>
      <c r="AB74" s="27"/>
      <c r="AC74" s="46" t="s">
        <v>8</v>
      </c>
      <c r="AD74" s="46" t="s">
        <v>8</v>
      </c>
      <c r="AE74" s="46">
        <v>45</v>
      </c>
      <c r="AF74" s="46">
        <v>45</v>
      </c>
      <c r="AG74" s="46" t="s">
        <v>8</v>
      </c>
      <c r="AH74" s="46">
        <v>5</v>
      </c>
      <c r="AI74" s="46" t="s">
        <v>8</v>
      </c>
      <c r="AJ74" s="46">
        <v>5</v>
      </c>
      <c r="AK74" s="21">
        <f>IF(AC74="",0,$X$74*AC74)</f>
        <v>0</v>
      </c>
      <c r="AL74" s="21">
        <f t="shared" ref="AL74:AR74" si="62">IF(AD74="",0,$X$74*AD74)</f>
        <v>0</v>
      </c>
      <c r="AM74" s="21">
        <f t="shared" si="62"/>
        <v>0</v>
      </c>
      <c r="AN74" s="21">
        <f t="shared" si="62"/>
        <v>0</v>
      </c>
      <c r="AO74" s="21">
        <f t="shared" si="62"/>
        <v>0</v>
      </c>
      <c r="AP74" s="21">
        <f t="shared" si="62"/>
        <v>0</v>
      </c>
      <c r="AQ74" s="21">
        <f t="shared" si="62"/>
        <v>0</v>
      </c>
      <c r="AR74" s="21">
        <f t="shared" si="62"/>
        <v>0</v>
      </c>
      <c r="AS74" s="21"/>
    </row>
    <row r="75" spans="1:45">
      <c r="A75" s="27" t="s">
        <v>145</v>
      </c>
      <c r="B75" s="27" t="s">
        <v>61</v>
      </c>
      <c r="C75" s="27" t="s">
        <v>125</v>
      </c>
      <c r="D75" s="27" t="s">
        <v>118</v>
      </c>
      <c r="E75" s="27">
        <v>2</v>
      </c>
      <c r="F75" s="27" t="s">
        <v>112</v>
      </c>
      <c r="G75" s="33" t="s">
        <v>215</v>
      </c>
      <c r="H75" s="11"/>
      <c r="I75" s="11"/>
      <c r="J75" s="11"/>
      <c r="K75" s="11"/>
      <c r="L75" s="11"/>
      <c r="M75" s="11"/>
      <c r="N75" s="11"/>
      <c r="O75" s="11"/>
      <c r="P75" s="13" t="s">
        <v>156</v>
      </c>
      <c r="Q75" s="11"/>
      <c r="R75" s="11"/>
      <c r="S75" s="11"/>
      <c r="T75" s="11"/>
      <c r="U75" s="11"/>
      <c r="V75" s="11"/>
      <c r="W75" s="11"/>
      <c r="X75" s="27">
        <f t="shared" si="36"/>
        <v>0</v>
      </c>
      <c r="Y75" s="27"/>
      <c r="Z75" s="27"/>
      <c r="AA75" s="27"/>
      <c r="AB75" s="27"/>
      <c r="AC75" s="46" t="s">
        <v>8</v>
      </c>
      <c r="AD75" s="46" t="s">
        <v>8</v>
      </c>
      <c r="AE75" s="46">
        <v>45</v>
      </c>
      <c r="AF75" s="46">
        <v>45</v>
      </c>
      <c r="AG75" s="46" t="s">
        <v>8</v>
      </c>
      <c r="AH75" s="46">
        <v>5</v>
      </c>
      <c r="AI75" s="46" t="s">
        <v>8</v>
      </c>
      <c r="AJ75" s="46">
        <v>5</v>
      </c>
      <c r="AK75" s="21">
        <f>IF(AC75="",0,$X$75*AC75)</f>
        <v>0</v>
      </c>
      <c r="AL75" s="21">
        <f t="shared" ref="AL75:AR75" si="63">IF(AD75="",0,$X$75*AD75)</f>
        <v>0</v>
      </c>
      <c r="AM75" s="21">
        <f t="shared" si="63"/>
        <v>0</v>
      </c>
      <c r="AN75" s="21">
        <f t="shared" si="63"/>
        <v>0</v>
      </c>
      <c r="AO75" s="21">
        <f t="shared" si="63"/>
        <v>0</v>
      </c>
      <c r="AP75" s="21">
        <f t="shared" si="63"/>
        <v>0</v>
      </c>
      <c r="AQ75" s="21">
        <f t="shared" si="63"/>
        <v>0</v>
      </c>
      <c r="AR75" s="21">
        <f t="shared" si="63"/>
        <v>0</v>
      </c>
      <c r="AS75" s="21"/>
    </row>
    <row r="76" spans="1:45">
      <c r="A76" s="27" t="s">
        <v>145</v>
      </c>
      <c r="B76" s="29" t="s">
        <v>230</v>
      </c>
      <c r="C76" s="27" t="s">
        <v>125</v>
      </c>
      <c r="D76" s="27" t="s">
        <v>118</v>
      </c>
      <c r="E76" s="27">
        <v>2</v>
      </c>
      <c r="F76" s="27" t="s">
        <v>112</v>
      </c>
      <c r="G76" s="33" t="s">
        <v>222</v>
      </c>
      <c r="H76" s="11"/>
      <c r="I76" s="11"/>
      <c r="J76" s="11"/>
      <c r="K76" s="11"/>
      <c r="L76" s="11"/>
      <c r="M76" s="11"/>
      <c r="N76" s="11"/>
      <c r="O76" s="11"/>
      <c r="P76" s="11"/>
      <c r="Q76" s="13" t="s">
        <v>156</v>
      </c>
      <c r="R76" s="11"/>
      <c r="S76" s="11"/>
      <c r="T76" s="11"/>
      <c r="U76" s="11"/>
      <c r="V76" s="11"/>
      <c r="W76" s="11"/>
      <c r="X76" s="27">
        <f t="shared" si="36"/>
        <v>0</v>
      </c>
      <c r="Y76" s="27"/>
      <c r="Z76" s="27"/>
      <c r="AA76" s="27"/>
      <c r="AB76" s="27"/>
      <c r="AC76" s="46" t="s">
        <v>8</v>
      </c>
      <c r="AD76" s="46" t="s">
        <v>8</v>
      </c>
      <c r="AE76" s="46">
        <v>45</v>
      </c>
      <c r="AF76" s="46">
        <v>45</v>
      </c>
      <c r="AG76" s="46" t="s">
        <v>8</v>
      </c>
      <c r="AH76" s="46">
        <v>5</v>
      </c>
      <c r="AI76" s="46" t="s">
        <v>8</v>
      </c>
      <c r="AJ76" s="46">
        <v>5</v>
      </c>
      <c r="AK76" s="21">
        <f>IF(AC76="",0,$X$76*AC76)</f>
        <v>0</v>
      </c>
      <c r="AL76" s="21">
        <f t="shared" ref="AL76:AR76" si="64">IF(AD76="",0,$X$76*AD76)</f>
        <v>0</v>
      </c>
      <c r="AM76" s="21">
        <f t="shared" si="64"/>
        <v>0</v>
      </c>
      <c r="AN76" s="21">
        <f t="shared" si="64"/>
        <v>0</v>
      </c>
      <c r="AO76" s="21">
        <f t="shared" si="64"/>
        <v>0</v>
      </c>
      <c r="AP76" s="21">
        <f t="shared" si="64"/>
        <v>0</v>
      </c>
      <c r="AQ76" s="21">
        <f t="shared" si="64"/>
        <v>0</v>
      </c>
      <c r="AR76" s="21">
        <f t="shared" si="64"/>
        <v>0</v>
      </c>
      <c r="AS76" s="21"/>
    </row>
    <row r="77" spans="1:45">
      <c r="A77" s="27" t="s">
        <v>145</v>
      </c>
      <c r="B77" s="27" t="s">
        <v>62</v>
      </c>
      <c r="C77" s="27" t="s">
        <v>126</v>
      </c>
      <c r="D77" s="27" t="s">
        <v>118</v>
      </c>
      <c r="E77" s="27">
        <v>2</v>
      </c>
      <c r="F77" s="27" t="s">
        <v>112</v>
      </c>
      <c r="G77" s="33" t="s">
        <v>223</v>
      </c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3" t="s">
        <v>156</v>
      </c>
      <c r="S77" s="11"/>
      <c r="T77" s="11"/>
      <c r="U77" s="11"/>
      <c r="V77" s="11"/>
      <c r="W77" s="11"/>
      <c r="X77" s="27">
        <f t="shared" si="36"/>
        <v>0</v>
      </c>
      <c r="Y77" s="27"/>
      <c r="Z77" s="27"/>
      <c r="AA77" s="27"/>
      <c r="AB77" s="27"/>
      <c r="AC77" s="46" t="s">
        <v>8</v>
      </c>
      <c r="AD77" s="46" t="s">
        <v>8</v>
      </c>
      <c r="AE77" s="46">
        <v>45</v>
      </c>
      <c r="AF77" s="46" t="s">
        <v>8</v>
      </c>
      <c r="AG77" s="46">
        <v>45</v>
      </c>
      <c r="AH77" s="46">
        <v>5</v>
      </c>
      <c r="AI77" s="46" t="s">
        <v>8</v>
      </c>
      <c r="AJ77" s="46">
        <v>5</v>
      </c>
      <c r="AK77" s="21">
        <f>IF(AC77="",0,$X$77*AC77)</f>
        <v>0</v>
      </c>
      <c r="AL77" s="21">
        <f t="shared" ref="AL77:AR77" si="65">IF(AD77="",0,$X$77*AD77)</f>
        <v>0</v>
      </c>
      <c r="AM77" s="21">
        <f t="shared" si="65"/>
        <v>0</v>
      </c>
      <c r="AN77" s="21">
        <f t="shared" si="65"/>
        <v>0</v>
      </c>
      <c r="AO77" s="21">
        <f t="shared" si="65"/>
        <v>0</v>
      </c>
      <c r="AP77" s="21">
        <f t="shared" si="65"/>
        <v>0</v>
      </c>
      <c r="AQ77" s="21">
        <f t="shared" si="65"/>
        <v>0</v>
      </c>
      <c r="AR77" s="21">
        <f t="shared" si="65"/>
        <v>0</v>
      </c>
      <c r="AS77" s="21"/>
    </row>
    <row r="78" spans="1:45">
      <c r="A78" s="27" t="s">
        <v>149</v>
      </c>
      <c r="B78" s="27" t="s">
        <v>63</v>
      </c>
      <c r="C78" s="27" t="s">
        <v>131</v>
      </c>
      <c r="D78" s="27" t="s">
        <v>119</v>
      </c>
      <c r="E78" s="27">
        <v>2</v>
      </c>
      <c r="F78" s="27" t="s">
        <v>127</v>
      </c>
      <c r="G78" s="33" t="s">
        <v>214</v>
      </c>
      <c r="H78" s="11"/>
      <c r="I78" s="11"/>
      <c r="J78" s="11"/>
      <c r="K78" s="11"/>
      <c r="L78" s="11"/>
      <c r="M78" s="11"/>
      <c r="N78" s="13" t="s">
        <v>156</v>
      </c>
      <c r="O78" s="11"/>
      <c r="P78" s="11"/>
      <c r="Q78" s="11"/>
      <c r="R78" s="11"/>
      <c r="S78" s="11"/>
      <c r="T78" s="11"/>
      <c r="U78" s="11"/>
      <c r="V78" s="11"/>
      <c r="W78" s="11"/>
      <c r="X78" s="27">
        <f t="shared" si="36"/>
        <v>0</v>
      </c>
      <c r="Y78" s="27"/>
      <c r="Z78" s="27"/>
      <c r="AA78" s="27"/>
      <c r="AB78" s="27"/>
      <c r="AC78" s="46" t="s">
        <v>8</v>
      </c>
      <c r="AD78" s="46" t="s">
        <v>8</v>
      </c>
      <c r="AE78" s="46" t="s">
        <v>8</v>
      </c>
      <c r="AF78" s="46">
        <v>85</v>
      </c>
      <c r="AG78" s="46" t="s">
        <v>8</v>
      </c>
      <c r="AH78" s="46">
        <v>10</v>
      </c>
      <c r="AI78" s="46">
        <v>5</v>
      </c>
      <c r="AJ78" s="46" t="s">
        <v>8</v>
      </c>
      <c r="AK78" s="21">
        <f>IF(AC78="",0,$X$78*AC78)</f>
        <v>0</v>
      </c>
      <c r="AL78" s="21">
        <f t="shared" ref="AL78:AR78" si="66">IF(AD78="",0,$X$78*AD78)</f>
        <v>0</v>
      </c>
      <c r="AM78" s="21">
        <f t="shared" si="66"/>
        <v>0</v>
      </c>
      <c r="AN78" s="21">
        <f t="shared" si="66"/>
        <v>0</v>
      </c>
      <c r="AO78" s="21">
        <f t="shared" si="66"/>
        <v>0</v>
      </c>
      <c r="AP78" s="21">
        <f t="shared" si="66"/>
        <v>0</v>
      </c>
      <c r="AQ78" s="21">
        <f t="shared" si="66"/>
        <v>0</v>
      </c>
      <c r="AR78" s="21">
        <f t="shared" si="66"/>
        <v>0</v>
      </c>
      <c r="AS78" s="21"/>
    </row>
    <row r="79" spans="1:45">
      <c r="A79" s="27" t="s">
        <v>149</v>
      </c>
      <c r="B79" s="27" t="s">
        <v>64</v>
      </c>
      <c r="C79" s="27" t="s">
        <v>131</v>
      </c>
      <c r="D79" s="27" t="s">
        <v>119</v>
      </c>
      <c r="E79" s="27">
        <v>2</v>
      </c>
      <c r="F79" s="27" t="s">
        <v>111</v>
      </c>
      <c r="G79" s="33" t="s">
        <v>213</v>
      </c>
      <c r="H79" s="11"/>
      <c r="I79" s="11"/>
      <c r="J79" s="11"/>
      <c r="K79" s="11"/>
      <c r="L79" s="11"/>
      <c r="M79" s="11"/>
      <c r="N79" s="11"/>
      <c r="O79" s="13" t="s">
        <v>156</v>
      </c>
      <c r="P79" s="11"/>
      <c r="Q79" s="11"/>
      <c r="R79" s="11"/>
      <c r="S79" s="11"/>
      <c r="T79" s="11"/>
      <c r="U79" s="11"/>
      <c r="V79" s="11"/>
      <c r="W79" s="11"/>
      <c r="X79" s="27">
        <f t="shared" si="36"/>
        <v>0</v>
      </c>
      <c r="Y79" s="27"/>
      <c r="Z79" s="27"/>
      <c r="AA79" s="27"/>
      <c r="AB79" s="27"/>
      <c r="AC79" s="46" t="s">
        <v>8</v>
      </c>
      <c r="AD79" s="46" t="s">
        <v>8</v>
      </c>
      <c r="AE79" s="46" t="s">
        <v>8</v>
      </c>
      <c r="AF79" s="46">
        <v>15</v>
      </c>
      <c r="AG79" s="46" t="s">
        <v>8</v>
      </c>
      <c r="AH79" s="46">
        <v>80</v>
      </c>
      <c r="AI79" s="46" t="s">
        <v>8</v>
      </c>
      <c r="AJ79" s="46">
        <v>5</v>
      </c>
      <c r="AK79" s="21">
        <f>IF(AC79="",0,$X$79*AC79)</f>
        <v>0</v>
      </c>
      <c r="AL79" s="21">
        <f t="shared" ref="AL79:AR79" si="67">IF(AD79="",0,$X$79*AD79)</f>
        <v>0</v>
      </c>
      <c r="AM79" s="21">
        <f t="shared" si="67"/>
        <v>0</v>
      </c>
      <c r="AN79" s="21">
        <f t="shared" si="67"/>
        <v>0</v>
      </c>
      <c r="AO79" s="21">
        <f t="shared" si="67"/>
        <v>0</v>
      </c>
      <c r="AP79" s="21">
        <f t="shared" si="67"/>
        <v>0</v>
      </c>
      <c r="AQ79" s="21">
        <f t="shared" si="67"/>
        <v>0</v>
      </c>
      <c r="AR79" s="21">
        <f t="shared" si="67"/>
        <v>0</v>
      </c>
      <c r="AS79" s="21"/>
    </row>
    <row r="80" spans="1:45">
      <c r="A80" s="27" t="s">
        <v>149</v>
      </c>
      <c r="B80" s="27" t="s">
        <v>65</v>
      </c>
      <c r="C80" s="27" t="s">
        <v>131</v>
      </c>
      <c r="D80" s="27" t="s">
        <v>119</v>
      </c>
      <c r="E80" s="27">
        <v>2</v>
      </c>
      <c r="F80" s="27" t="s">
        <v>127</v>
      </c>
      <c r="G80" s="33" t="s">
        <v>213</v>
      </c>
      <c r="H80" s="11"/>
      <c r="I80" s="11"/>
      <c r="J80" s="11"/>
      <c r="K80" s="11"/>
      <c r="L80" s="11"/>
      <c r="M80" s="11"/>
      <c r="N80" s="11"/>
      <c r="O80" s="13" t="s">
        <v>156</v>
      </c>
      <c r="P80" s="11"/>
      <c r="Q80" s="11"/>
      <c r="R80" s="11"/>
      <c r="S80" s="11"/>
      <c r="T80" s="11"/>
      <c r="U80" s="11"/>
      <c r="V80" s="11"/>
      <c r="W80" s="11"/>
      <c r="X80" s="27">
        <f t="shared" si="36"/>
        <v>0</v>
      </c>
      <c r="Y80" s="27"/>
      <c r="Z80" s="27"/>
      <c r="AA80" s="27"/>
      <c r="AB80" s="27"/>
      <c r="AC80" s="46" t="s">
        <v>8</v>
      </c>
      <c r="AD80" s="46" t="s">
        <v>8</v>
      </c>
      <c r="AE80" s="46" t="s">
        <v>8</v>
      </c>
      <c r="AF80" s="46">
        <v>85</v>
      </c>
      <c r="AG80" s="46" t="s">
        <v>8</v>
      </c>
      <c r="AH80" s="46">
        <v>10</v>
      </c>
      <c r="AI80" s="46">
        <v>5</v>
      </c>
      <c r="AJ80" s="46" t="s">
        <v>8</v>
      </c>
      <c r="AK80" s="21">
        <f>IF(AC80="",0,$X$80*AC80)</f>
        <v>0</v>
      </c>
      <c r="AL80" s="21">
        <f t="shared" ref="AL80:AR80" si="68">IF(AD80="",0,$X$80*AD80)</f>
        <v>0</v>
      </c>
      <c r="AM80" s="21">
        <f t="shared" si="68"/>
        <v>0</v>
      </c>
      <c r="AN80" s="21">
        <f t="shared" si="68"/>
        <v>0</v>
      </c>
      <c r="AO80" s="21">
        <f t="shared" si="68"/>
        <v>0</v>
      </c>
      <c r="AP80" s="21">
        <f t="shared" si="68"/>
        <v>0</v>
      </c>
      <c r="AQ80" s="21">
        <f t="shared" si="68"/>
        <v>0</v>
      </c>
      <c r="AR80" s="21">
        <f t="shared" si="68"/>
        <v>0</v>
      </c>
      <c r="AS80" s="21"/>
    </row>
    <row r="81" spans="1:45">
      <c r="A81" s="27" t="s">
        <v>149</v>
      </c>
      <c r="B81" s="27" t="s">
        <v>66</v>
      </c>
      <c r="C81" s="27" t="s">
        <v>131</v>
      </c>
      <c r="D81" s="27" t="s">
        <v>119</v>
      </c>
      <c r="E81" s="27">
        <v>2</v>
      </c>
      <c r="F81" s="27" t="s">
        <v>127</v>
      </c>
      <c r="G81" s="33" t="s">
        <v>215</v>
      </c>
      <c r="H81" s="11"/>
      <c r="I81" s="11"/>
      <c r="J81" s="11"/>
      <c r="K81" s="11"/>
      <c r="L81" s="11"/>
      <c r="M81" s="11"/>
      <c r="N81" s="11"/>
      <c r="O81" s="11"/>
      <c r="P81" s="13" t="s">
        <v>156</v>
      </c>
      <c r="Q81" s="11"/>
      <c r="R81" s="11"/>
      <c r="S81" s="11"/>
      <c r="T81" s="11"/>
      <c r="U81" s="11"/>
      <c r="V81" s="11"/>
      <c r="W81" s="11"/>
      <c r="X81" s="27">
        <f t="shared" si="36"/>
        <v>0</v>
      </c>
      <c r="Y81" s="27"/>
      <c r="Z81" s="27"/>
      <c r="AA81" s="27"/>
      <c r="AB81" s="27"/>
      <c r="AC81" s="46" t="s">
        <v>8</v>
      </c>
      <c r="AD81" s="46" t="s">
        <v>8</v>
      </c>
      <c r="AE81" s="46" t="s">
        <v>8</v>
      </c>
      <c r="AF81" s="46">
        <v>85</v>
      </c>
      <c r="AG81" s="46" t="s">
        <v>8</v>
      </c>
      <c r="AH81" s="46">
        <v>10</v>
      </c>
      <c r="AI81" s="46">
        <v>5</v>
      </c>
      <c r="AJ81" s="46" t="s">
        <v>8</v>
      </c>
      <c r="AK81" s="21">
        <f>IF(AC81="",0,$X$81*AC81)</f>
        <v>0</v>
      </c>
      <c r="AL81" s="21">
        <f t="shared" ref="AL81:AR81" si="69">IF(AD81="",0,$X$81*AD81)</f>
        <v>0</v>
      </c>
      <c r="AM81" s="21">
        <f t="shared" si="69"/>
        <v>0</v>
      </c>
      <c r="AN81" s="21">
        <f t="shared" si="69"/>
        <v>0</v>
      </c>
      <c r="AO81" s="21">
        <f t="shared" si="69"/>
        <v>0</v>
      </c>
      <c r="AP81" s="21">
        <f t="shared" si="69"/>
        <v>0</v>
      </c>
      <c r="AQ81" s="21">
        <f t="shared" si="69"/>
        <v>0</v>
      </c>
      <c r="AR81" s="21">
        <f t="shared" si="69"/>
        <v>0</v>
      </c>
      <c r="AS81" s="21"/>
    </row>
    <row r="82" spans="1:45">
      <c r="A82" s="27" t="s">
        <v>149</v>
      </c>
      <c r="B82" s="27" t="s">
        <v>67</v>
      </c>
      <c r="C82" s="27" t="s">
        <v>131</v>
      </c>
      <c r="D82" s="27" t="s">
        <v>119</v>
      </c>
      <c r="E82" s="27">
        <v>2</v>
      </c>
      <c r="F82" s="27" t="s">
        <v>127</v>
      </c>
      <c r="G82" s="33" t="s">
        <v>222</v>
      </c>
      <c r="H82" s="11"/>
      <c r="I82" s="11"/>
      <c r="J82" s="11"/>
      <c r="K82" s="11"/>
      <c r="L82" s="11"/>
      <c r="M82" s="11"/>
      <c r="N82" s="11"/>
      <c r="O82" s="11"/>
      <c r="P82" s="11"/>
      <c r="Q82" s="13" t="s">
        <v>156</v>
      </c>
      <c r="R82" s="11"/>
      <c r="S82" s="11"/>
      <c r="T82" s="11"/>
      <c r="U82" s="11"/>
      <c r="V82" s="11"/>
      <c r="W82" s="11"/>
      <c r="X82" s="27">
        <f t="shared" si="36"/>
        <v>0</v>
      </c>
      <c r="Y82" s="27"/>
      <c r="Z82" s="27"/>
      <c r="AA82" s="27"/>
      <c r="AB82" s="27"/>
      <c r="AC82" s="46" t="s">
        <v>8</v>
      </c>
      <c r="AD82" s="46" t="s">
        <v>8</v>
      </c>
      <c r="AE82" s="46" t="s">
        <v>8</v>
      </c>
      <c r="AF82" s="46">
        <v>85</v>
      </c>
      <c r="AG82" s="46" t="s">
        <v>8</v>
      </c>
      <c r="AH82" s="46">
        <v>10</v>
      </c>
      <c r="AI82" s="46">
        <v>5</v>
      </c>
      <c r="AJ82" s="46" t="s">
        <v>8</v>
      </c>
      <c r="AK82" s="21">
        <f>IF(AC82="",0,$X$82*AC82)</f>
        <v>0</v>
      </c>
      <c r="AL82" s="21">
        <f t="shared" ref="AL82:AR82" si="70">IF(AD82="",0,$X$82*AD82)</f>
        <v>0</v>
      </c>
      <c r="AM82" s="21">
        <f t="shared" si="70"/>
        <v>0</v>
      </c>
      <c r="AN82" s="21">
        <f t="shared" si="70"/>
        <v>0</v>
      </c>
      <c r="AO82" s="21">
        <f t="shared" si="70"/>
        <v>0</v>
      </c>
      <c r="AP82" s="21">
        <f t="shared" si="70"/>
        <v>0</v>
      </c>
      <c r="AQ82" s="21">
        <f t="shared" si="70"/>
        <v>0</v>
      </c>
      <c r="AR82" s="21">
        <f t="shared" si="70"/>
        <v>0</v>
      </c>
      <c r="AS82" s="21"/>
    </row>
    <row r="83" spans="1:45">
      <c r="A83" s="27" t="s">
        <v>149</v>
      </c>
      <c r="B83" s="27" t="s">
        <v>68</v>
      </c>
      <c r="C83" s="27" t="s">
        <v>131</v>
      </c>
      <c r="D83" s="27" t="s">
        <v>119</v>
      </c>
      <c r="E83" s="27">
        <v>2</v>
      </c>
      <c r="F83" s="27" t="s">
        <v>127</v>
      </c>
      <c r="G83" s="33" t="s">
        <v>222</v>
      </c>
      <c r="H83" s="11"/>
      <c r="I83" s="11"/>
      <c r="J83" s="11"/>
      <c r="K83" s="11"/>
      <c r="L83" s="11"/>
      <c r="M83" s="11"/>
      <c r="N83" s="11"/>
      <c r="O83" s="11"/>
      <c r="P83" s="11"/>
      <c r="Q83" s="13" t="s">
        <v>156</v>
      </c>
      <c r="R83" s="11"/>
      <c r="S83" s="11"/>
      <c r="T83" s="11"/>
      <c r="U83" s="11"/>
      <c r="V83" s="11"/>
      <c r="W83" s="11"/>
      <c r="X83" s="27">
        <f t="shared" si="36"/>
        <v>0</v>
      </c>
      <c r="Y83" s="27"/>
      <c r="Z83" s="27"/>
      <c r="AA83" s="27"/>
      <c r="AB83" s="27"/>
      <c r="AC83" s="46" t="s">
        <v>8</v>
      </c>
      <c r="AD83" s="46" t="s">
        <v>8</v>
      </c>
      <c r="AE83" s="46" t="s">
        <v>8</v>
      </c>
      <c r="AF83" s="46">
        <v>85</v>
      </c>
      <c r="AG83" s="46" t="s">
        <v>8</v>
      </c>
      <c r="AH83" s="46">
        <v>10</v>
      </c>
      <c r="AI83" s="46">
        <v>5</v>
      </c>
      <c r="AJ83" s="46" t="s">
        <v>8</v>
      </c>
      <c r="AK83" s="21">
        <f>IF(AC83="",0,$X$83*AC83)</f>
        <v>0</v>
      </c>
      <c r="AL83" s="21">
        <f t="shared" ref="AL83:AR83" si="71">IF(AD83="",0,$X$83*AD83)</f>
        <v>0</v>
      </c>
      <c r="AM83" s="21">
        <f t="shared" si="71"/>
        <v>0</v>
      </c>
      <c r="AN83" s="21">
        <f t="shared" si="71"/>
        <v>0</v>
      </c>
      <c r="AO83" s="21">
        <f t="shared" si="71"/>
        <v>0</v>
      </c>
      <c r="AP83" s="21">
        <f t="shared" si="71"/>
        <v>0</v>
      </c>
      <c r="AQ83" s="21">
        <f t="shared" si="71"/>
        <v>0</v>
      </c>
      <c r="AR83" s="21">
        <f t="shared" si="71"/>
        <v>0</v>
      </c>
      <c r="AS83" s="21"/>
    </row>
    <row r="84" spans="1:45">
      <c r="A84" s="27" t="s">
        <v>145</v>
      </c>
      <c r="B84" s="27" t="s">
        <v>69</v>
      </c>
      <c r="C84" s="27" t="s">
        <v>132</v>
      </c>
      <c r="D84" s="27" t="s">
        <v>120</v>
      </c>
      <c r="E84" s="27">
        <v>2</v>
      </c>
      <c r="F84" s="27" t="s">
        <v>127</v>
      </c>
      <c r="G84" s="33" t="s">
        <v>215</v>
      </c>
      <c r="H84" s="11"/>
      <c r="I84" s="11"/>
      <c r="J84" s="11"/>
      <c r="K84" s="11"/>
      <c r="L84" s="11"/>
      <c r="M84" s="11"/>
      <c r="N84" s="11"/>
      <c r="O84" s="11"/>
      <c r="P84" s="13" t="s">
        <v>156</v>
      </c>
      <c r="Q84" s="11"/>
      <c r="R84" s="11"/>
      <c r="S84" s="11"/>
      <c r="T84" s="11"/>
      <c r="U84" s="11"/>
      <c r="V84" s="11"/>
      <c r="W84" s="11"/>
      <c r="X84" s="27">
        <f t="shared" si="36"/>
        <v>0</v>
      </c>
      <c r="Y84" s="27"/>
      <c r="Z84" s="27"/>
      <c r="AA84" s="27"/>
      <c r="AB84" s="27"/>
      <c r="AC84" s="46" t="s">
        <v>8</v>
      </c>
      <c r="AD84" s="46" t="s">
        <v>8</v>
      </c>
      <c r="AE84" s="46" t="s">
        <v>8</v>
      </c>
      <c r="AF84" s="46">
        <v>95</v>
      </c>
      <c r="AG84" s="46" t="s">
        <v>8</v>
      </c>
      <c r="AH84" s="46" t="s">
        <v>8</v>
      </c>
      <c r="AI84" s="46" t="s">
        <v>8</v>
      </c>
      <c r="AJ84" s="46">
        <v>5</v>
      </c>
      <c r="AK84" s="21">
        <f>IF(AC84="",0,$X$84*AC84)</f>
        <v>0</v>
      </c>
      <c r="AL84" s="21">
        <f t="shared" ref="AL84:AR84" si="72">IF(AD84="",0,$X$84*AD84)</f>
        <v>0</v>
      </c>
      <c r="AM84" s="21">
        <f t="shared" si="72"/>
        <v>0</v>
      </c>
      <c r="AN84" s="21">
        <f t="shared" si="72"/>
        <v>0</v>
      </c>
      <c r="AO84" s="21">
        <f t="shared" si="72"/>
        <v>0</v>
      </c>
      <c r="AP84" s="21">
        <f t="shared" si="72"/>
        <v>0</v>
      </c>
      <c r="AQ84" s="21">
        <f t="shared" si="72"/>
        <v>0</v>
      </c>
      <c r="AR84" s="21">
        <f t="shared" si="72"/>
        <v>0</v>
      </c>
      <c r="AS84" s="21"/>
    </row>
    <row r="85" spans="1:45">
      <c r="A85" s="27" t="s">
        <v>145</v>
      </c>
      <c r="B85" s="27" t="s">
        <v>70</v>
      </c>
      <c r="C85" s="27" t="s">
        <v>132</v>
      </c>
      <c r="D85" s="27" t="s">
        <v>120</v>
      </c>
      <c r="E85" s="27">
        <v>2</v>
      </c>
      <c r="F85" s="27" t="s">
        <v>127</v>
      </c>
      <c r="G85" s="33" t="s">
        <v>215</v>
      </c>
      <c r="H85" s="11"/>
      <c r="I85" s="11"/>
      <c r="J85" s="11"/>
      <c r="K85" s="11"/>
      <c r="L85" s="11"/>
      <c r="M85" s="11"/>
      <c r="N85" s="11"/>
      <c r="O85" s="11"/>
      <c r="P85" s="13" t="s">
        <v>156</v>
      </c>
      <c r="Q85" s="11"/>
      <c r="R85" s="11"/>
      <c r="S85" s="11"/>
      <c r="T85" s="11"/>
      <c r="U85" s="11"/>
      <c r="V85" s="11"/>
      <c r="W85" s="11"/>
      <c r="X85" s="27">
        <f t="shared" si="36"/>
        <v>0</v>
      </c>
      <c r="Y85" s="27"/>
      <c r="Z85" s="27"/>
      <c r="AA85" s="27"/>
      <c r="AB85" s="27"/>
      <c r="AC85" s="46" t="s">
        <v>8</v>
      </c>
      <c r="AD85" s="46" t="s">
        <v>8</v>
      </c>
      <c r="AE85" s="46" t="s">
        <v>8</v>
      </c>
      <c r="AF85" s="46">
        <v>95</v>
      </c>
      <c r="AG85" s="46" t="s">
        <v>8</v>
      </c>
      <c r="AH85" s="46" t="s">
        <v>8</v>
      </c>
      <c r="AI85" s="46" t="s">
        <v>8</v>
      </c>
      <c r="AJ85" s="46">
        <v>5</v>
      </c>
      <c r="AK85" s="21">
        <f>IF(AC85="",0,$X$85*AC85)</f>
        <v>0</v>
      </c>
      <c r="AL85" s="21">
        <f t="shared" ref="AL85:AR85" si="73">IF(AD85="",0,$X$85*AD85)</f>
        <v>0</v>
      </c>
      <c r="AM85" s="21">
        <f t="shared" si="73"/>
        <v>0</v>
      </c>
      <c r="AN85" s="21">
        <f t="shared" si="73"/>
        <v>0</v>
      </c>
      <c r="AO85" s="21">
        <f t="shared" si="73"/>
        <v>0</v>
      </c>
      <c r="AP85" s="21">
        <f t="shared" si="73"/>
        <v>0</v>
      </c>
      <c r="AQ85" s="21">
        <f t="shared" si="73"/>
        <v>0</v>
      </c>
      <c r="AR85" s="21">
        <f t="shared" si="73"/>
        <v>0</v>
      </c>
      <c r="AS85" s="21"/>
    </row>
    <row r="86" spans="1:45">
      <c r="A86" s="27" t="s">
        <v>145</v>
      </c>
      <c r="B86" s="27" t="s">
        <v>71</v>
      </c>
      <c r="C86" s="27" t="s">
        <v>132</v>
      </c>
      <c r="D86" s="27" t="s">
        <v>120</v>
      </c>
      <c r="E86" s="27">
        <v>1</v>
      </c>
      <c r="F86" s="27" t="s">
        <v>127</v>
      </c>
      <c r="G86" s="33" t="s">
        <v>223</v>
      </c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3" t="s">
        <v>156</v>
      </c>
      <c r="S86" s="11"/>
      <c r="T86" s="11"/>
      <c r="U86" s="11"/>
      <c r="V86" s="11"/>
      <c r="W86" s="11"/>
      <c r="X86" s="27">
        <f t="shared" si="36"/>
        <v>0</v>
      </c>
      <c r="Y86" s="27"/>
      <c r="Z86" s="27"/>
      <c r="AA86" s="27"/>
      <c r="AB86" s="27"/>
      <c r="AC86" s="46" t="s">
        <v>8</v>
      </c>
      <c r="AD86" s="46" t="s">
        <v>8</v>
      </c>
      <c r="AE86" s="46" t="s">
        <v>8</v>
      </c>
      <c r="AF86" s="46">
        <v>95</v>
      </c>
      <c r="AG86" s="46" t="s">
        <v>8</v>
      </c>
      <c r="AH86" s="46">
        <v>5</v>
      </c>
      <c r="AI86" s="46" t="s">
        <v>8</v>
      </c>
      <c r="AJ86" s="46" t="s">
        <v>8</v>
      </c>
      <c r="AK86" s="21">
        <f>IF(AC86="",0,$X$86*AC86)</f>
        <v>0</v>
      </c>
      <c r="AL86" s="21">
        <f t="shared" ref="AL86:AR86" si="74">IF(AD86="",0,$X$86*AD86)</f>
        <v>0</v>
      </c>
      <c r="AM86" s="21">
        <f t="shared" si="74"/>
        <v>0</v>
      </c>
      <c r="AN86" s="21">
        <f t="shared" si="74"/>
        <v>0</v>
      </c>
      <c r="AO86" s="21">
        <f t="shared" si="74"/>
        <v>0</v>
      </c>
      <c r="AP86" s="21">
        <f t="shared" si="74"/>
        <v>0</v>
      </c>
      <c r="AQ86" s="21">
        <f t="shared" si="74"/>
        <v>0</v>
      </c>
      <c r="AR86" s="21">
        <f t="shared" si="74"/>
        <v>0</v>
      </c>
      <c r="AS86" s="21"/>
    </row>
    <row r="87" spans="1:45">
      <c r="A87" s="27" t="s">
        <v>145</v>
      </c>
      <c r="B87" s="27" t="s">
        <v>72</v>
      </c>
      <c r="C87" s="27" t="s">
        <v>132</v>
      </c>
      <c r="D87" s="27" t="s">
        <v>120</v>
      </c>
      <c r="E87" s="27">
        <v>1</v>
      </c>
      <c r="F87" s="27" t="s">
        <v>127</v>
      </c>
      <c r="G87" s="33" t="s">
        <v>223</v>
      </c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3" t="s">
        <v>156</v>
      </c>
      <c r="S87" s="11"/>
      <c r="T87" s="11"/>
      <c r="U87" s="11"/>
      <c r="V87" s="11"/>
      <c r="W87" s="11"/>
      <c r="X87" s="27">
        <f t="shared" si="36"/>
        <v>0</v>
      </c>
      <c r="Y87" s="27"/>
      <c r="Z87" s="27"/>
      <c r="AA87" s="27"/>
      <c r="AB87" s="27"/>
      <c r="AC87" s="46" t="s">
        <v>8</v>
      </c>
      <c r="AD87" s="46" t="s">
        <v>8</v>
      </c>
      <c r="AE87" s="46" t="s">
        <v>8</v>
      </c>
      <c r="AF87" s="46">
        <v>95</v>
      </c>
      <c r="AG87" s="46" t="s">
        <v>8</v>
      </c>
      <c r="AH87" s="46">
        <v>5</v>
      </c>
      <c r="AI87" s="46" t="s">
        <v>8</v>
      </c>
      <c r="AJ87" s="46" t="s">
        <v>8</v>
      </c>
      <c r="AK87" s="21">
        <f>IF(AC87="",0,$X$87*AC87)</f>
        <v>0</v>
      </c>
      <c r="AL87" s="21">
        <f t="shared" ref="AL87:AR87" si="75">IF(AD87="",0,$X$87*AD87)</f>
        <v>0</v>
      </c>
      <c r="AM87" s="21">
        <f t="shared" si="75"/>
        <v>0</v>
      </c>
      <c r="AN87" s="21">
        <f t="shared" si="75"/>
        <v>0</v>
      </c>
      <c r="AO87" s="21">
        <f t="shared" si="75"/>
        <v>0</v>
      </c>
      <c r="AP87" s="21">
        <f t="shared" si="75"/>
        <v>0</v>
      </c>
      <c r="AQ87" s="21">
        <f t="shared" si="75"/>
        <v>0</v>
      </c>
      <c r="AR87" s="21">
        <f t="shared" si="75"/>
        <v>0</v>
      </c>
      <c r="AS87" s="21"/>
    </row>
    <row r="88" spans="1:45">
      <c r="A88" s="27" t="s">
        <v>145</v>
      </c>
      <c r="B88" s="27" t="s">
        <v>73</v>
      </c>
      <c r="C88" s="27" t="s">
        <v>132</v>
      </c>
      <c r="D88" s="27" t="s">
        <v>120</v>
      </c>
      <c r="E88" s="27">
        <v>1</v>
      </c>
      <c r="F88" s="27" t="s">
        <v>127</v>
      </c>
      <c r="G88" s="33" t="s">
        <v>223</v>
      </c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3" t="s">
        <v>156</v>
      </c>
      <c r="S88" s="11"/>
      <c r="T88" s="11"/>
      <c r="U88" s="11"/>
      <c r="V88" s="11"/>
      <c r="W88" s="11"/>
      <c r="X88" s="27">
        <f t="shared" si="36"/>
        <v>0</v>
      </c>
      <c r="Y88" s="27"/>
      <c r="Z88" s="27"/>
      <c r="AA88" s="27"/>
      <c r="AB88" s="27"/>
      <c r="AC88" s="46" t="s">
        <v>8</v>
      </c>
      <c r="AD88" s="46" t="s">
        <v>8</v>
      </c>
      <c r="AE88" s="46" t="s">
        <v>8</v>
      </c>
      <c r="AF88" s="46">
        <v>95</v>
      </c>
      <c r="AG88" s="46" t="s">
        <v>8</v>
      </c>
      <c r="AH88" s="46">
        <v>5</v>
      </c>
      <c r="AI88" s="46" t="s">
        <v>8</v>
      </c>
      <c r="AJ88" s="46" t="s">
        <v>8</v>
      </c>
      <c r="AK88" s="21">
        <f>IF(AC88="",0,$X$88*AC88)</f>
        <v>0</v>
      </c>
      <c r="AL88" s="21">
        <f t="shared" ref="AL88:AR88" si="76">IF(AD88="",0,$X$88*AD88)</f>
        <v>0</v>
      </c>
      <c r="AM88" s="21">
        <f t="shared" si="76"/>
        <v>0</v>
      </c>
      <c r="AN88" s="21">
        <f t="shared" si="76"/>
        <v>0</v>
      </c>
      <c r="AO88" s="21">
        <f t="shared" si="76"/>
        <v>0</v>
      </c>
      <c r="AP88" s="21">
        <f t="shared" si="76"/>
        <v>0</v>
      </c>
      <c r="AQ88" s="21">
        <f t="shared" si="76"/>
        <v>0</v>
      </c>
      <c r="AR88" s="21">
        <f t="shared" si="76"/>
        <v>0</v>
      </c>
      <c r="AS88" s="21"/>
    </row>
    <row r="89" spans="1:45">
      <c r="A89" s="27" t="s">
        <v>145</v>
      </c>
      <c r="B89" s="27" t="s">
        <v>74</v>
      </c>
      <c r="C89" s="27" t="s">
        <v>132</v>
      </c>
      <c r="D89" s="27" t="s">
        <v>120</v>
      </c>
      <c r="E89" s="27">
        <v>2</v>
      </c>
      <c r="F89" s="27" t="s">
        <v>127</v>
      </c>
      <c r="G89" s="33" t="s">
        <v>224</v>
      </c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3" t="s">
        <v>156</v>
      </c>
      <c r="T89" s="11"/>
      <c r="U89" s="11"/>
      <c r="V89" s="11"/>
      <c r="W89" s="11"/>
      <c r="X89" s="27">
        <f t="shared" si="36"/>
        <v>0</v>
      </c>
      <c r="Y89" s="27"/>
      <c r="Z89" s="27"/>
      <c r="AA89" s="27"/>
      <c r="AB89" s="27"/>
      <c r="AC89" s="46" t="s">
        <v>8</v>
      </c>
      <c r="AD89" s="46" t="s">
        <v>8</v>
      </c>
      <c r="AE89" s="46" t="s">
        <v>8</v>
      </c>
      <c r="AF89" s="46">
        <v>95</v>
      </c>
      <c r="AG89" s="46" t="s">
        <v>8</v>
      </c>
      <c r="AH89" s="46" t="s">
        <v>8</v>
      </c>
      <c r="AI89" s="46" t="s">
        <v>8</v>
      </c>
      <c r="AJ89" s="46">
        <v>5</v>
      </c>
      <c r="AK89" s="21">
        <f>IF(AC89="",0,$X$89*AC89)</f>
        <v>0</v>
      </c>
      <c r="AL89" s="21">
        <f t="shared" ref="AL89:AR89" si="77">IF(AD89="",0,$X$89*AD89)</f>
        <v>0</v>
      </c>
      <c r="AM89" s="21">
        <f t="shared" si="77"/>
        <v>0</v>
      </c>
      <c r="AN89" s="21">
        <f t="shared" si="77"/>
        <v>0</v>
      </c>
      <c r="AO89" s="21">
        <f t="shared" si="77"/>
        <v>0</v>
      </c>
      <c r="AP89" s="21">
        <f t="shared" si="77"/>
        <v>0</v>
      </c>
      <c r="AQ89" s="21">
        <f t="shared" si="77"/>
        <v>0</v>
      </c>
      <c r="AR89" s="21">
        <f t="shared" si="77"/>
        <v>0</v>
      </c>
      <c r="AS89" s="21"/>
    </row>
    <row r="90" spans="1:45">
      <c r="A90" s="27" t="s">
        <v>145</v>
      </c>
      <c r="B90" s="27" t="s">
        <v>75</v>
      </c>
      <c r="C90" s="27" t="s">
        <v>132</v>
      </c>
      <c r="D90" s="27" t="s">
        <v>120</v>
      </c>
      <c r="E90" s="27">
        <v>1</v>
      </c>
      <c r="F90" s="27" t="s">
        <v>127</v>
      </c>
      <c r="G90" s="33" t="s">
        <v>224</v>
      </c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3" t="s">
        <v>156</v>
      </c>
      <c r="T90" s="11"/>
      <c r="U90" s="11"/>
      <c r="V90" s="11"/>
      <c r="W90" s="11"/>
      <c r="X90" s="27">
        <f t="shared" si="36"/>
        <v>0</v>
      </c>
      <c r="Y90" s="27"/>
      <c r="Z90" s="27"/>
      <c r="AA90" s="27"/>
      <c r="AB90" s="27"/>
      <c r="AC90" s="46" t="s">
        <v>8</v>
      </c>
      <c r="AD90" s="46" t="s">
        <v>8</v>
      </c>
      <c r="AE90" s="46" t="s">
        <v>8</v>
      </c>
      <c r="AF90" s="46">
        <v>95</v>
      </c>
      <c r="AG90" s="46" t="s">
        <v>8</v>
      </c>
      <c r="AH90" s="46">
        <v>5</v>
      </c>
      <c r="AI90" s="46" t="s">
        <v>8</v>
      </c>
      <c r="AJ90" s="46" t="s">
        <v>8</v>
      </c>
      <c r="AK90" s="21">
        <f>IF(AC90="",0,$X$90*AC90)</f>
        <v>0</v>
      </c>
      <c r="AL90" s="21">
        <f t="shared" ref="AL90:AR90" si="78">IF(AD90="",0,$X$90*AD90)</f>
        <v>0</v>
      </c>
      <c r="AM90" s="21">
        <f t="shared" si="78"/>
        <v>0</v>
      </c>
      <c r="AN90" s="21">
        <f t="shared" si="78"/>
        <v>0</v>
      </c>
      <c r="AO90" s="21">
        <f t="shared" si="78"/>
        <v>0</v>
      </c>
      <c r="AP90" s="21">
        <f t="shared" si="78"/>
        <v>0</v>
      </c>
      <c r="AQ90" s="21">
        <f t="shared" si="78"/>
        <v>0</v>
      </c>
      <c r="AR90" s="21">
        <f t="shared" si="78"/>
        <v>0</v>
      </c>
      <c r="AS90" s="21"/>
    </row>
    <row r="91" spans="1:45">
      <c r="A91" s="27" t="s">
        <v>145</v>
      </c>
      <c r="B91" s="27" t="s">
        <v>76</v>
      </c>
      <c r="C91" s="27" t="s">
        <v>132</v>
      </c>
      <c r="D91" s="27" t="s">
        <v>120</v>
      </c>
      <c r="E91" s="27">
        <v>1</v>
      </c>
      <c r="F91" s="27" t="s">
        <v>127</v>
      </c>
      <c r="G91" s="33" t="s">
        <v>224</v>
      </c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3" t="s">
        <v>156</v>
      </c>
      <c r="T91" s="11"/>
      <c r="U91" s="11"/>
      <c r="V91" s="11"/>
      <c r="W91" s="11"/>
      <c r="X91" s="27">
        <f t="shared" si="36"/>
        <v>0</v>
      </c>
      <c r="Y91" s="27"/>
      <c r="Z91" s="27"/>
      <c r="AA91" s="27"/>
      <c r="AB91" s="27"/>
      <c r="AC91" s="46" t="s">
        <v>8</v>
      </c>
      <c r="AD91" s="46" t="s">
        <v>8</v>
      </c>
      <c r="AE91" s="46" t="s">
        <v>8</v>
      </c>
      <c r="AF91" s="46">
        <v>95</v>
      </c>
      <c r="AG91" s="46" t="s">
        <v>8</v>
      </c>
      <c r="AH91" s="46">
        <v>5</v>
      </c>
      <c r="AI91" s="46" t="s">
        <v>8</v>
      </c>
      <c r="AJ91" s="46" t="s">
        <v>8</v>
      </c>
      <c r="AK91" s="21">
        <f>IF(AC91="",0,$X$91*AC91)</f>
        <v>0</v>
      </c>
      <c r="AL91" s="21">
        <f t="shared" ref="AL91:AR91" si="79">IF(AD91="",0,$X$91*AD91)</f>
        <v>0</v>
      </c>
      <c r="AM91" s="21">
        <f t="shared" si="79"/>
        <v>0</v>
      </c>
      <c r="AN91" s="21">
        <f t="shared" si="79"/>
        <v>0</v>
      </c>
      <c r="AO91" s="21">
        <f t="shared" si="79"/>
        <v>0</v>
      </c>
      <c r="AP91" s="21">
        <f t="shared" si="79"/>
        <v>0</v>
      </c>
      <c r="AQ91" s="21">
        <f t="shared" si="79"/>
        <v>0</v>
      </c>
      <c r="AR91" s="21">
        <f t="shared" si="79"/>
        <v>0</v>
      </c>
      <c r="AS91" s="21"/>
    </row>
    <row r="92" spans="1:45">
      <c r="A92" s="27" t="s">
        <v>150</v>
      </c>
      <c r="B92" s="27" t="s">
        <v>77</v>
      </c>
      <c r="C92" s="27" t="s">
        <v>131</v>
      </c>
      <c r="D92" s="27" t="s">
        <v>121</v>
      </c>
      <c r="E92" s="27">
        <v>1</v>
      </c>
      <c r="F92" s="27" t="s">
        <v>128</v>
      </c>
      <c r="G92" s="33" t="s">
        <v>214</v>
      </c>
      <c r="H92" s="11"/>
      <c r="I92" s="11"/>
      <c r="J92" s="11"/>
      <c r="K92" s="11"/>
      <c r="L92" s="11"/>
      <c r="M92" s="11"/>
      <c r="N92" s="13" t="s">
        <v>156</v>
      </c>
      <c r="O92" s="11"/>
      <c r="P92" s="11"/>
      <c r="Q92" s="11"/>
      <c r="R92" s="11"/>
      <c r="S92" s="11"/>
      <c r="T92" s="11"/>
      <c r="U92" s="11"/>
      <c r="V92" s="11"/>
      <c r="W92" s="11"/>
      <c r="X92" s="27">
        <f t="shared" si="36"/>
        <v>0</v>
      </c>
      <c r="Y92" s="27"/>
      <c r="Z92" s="27"/>
      <c r="AA92" s="27"/>
      <c r="AB92" s="27"/>
      <c r="AC92" s="46" t="s">
        <v>8</v>
      </c>
      <c r="AD92" s="46" t="s">
        <v>8</v>
      </c>
      <c r="AE92" s="46" t="s">
        <v>8</v>
      </c>
      <c r="AF92" s="46" t="s">
        <v>8</v>
      </c>
      <c r="AG92" s="46">
        <v>95</v>
      </c>
      <c r="AH92" s="46">
        <v>5</v>
      </c>
      <c r="AI92" s="46" t="s">
        <v>8</v>
      </c>
      <c r="AJ92" s="46" t="s">
        <v>8</v>
      </c>
      <c r="AK92" s="21">
        <f>IF(AC92="",0,$X$92*AC92)</f>
        <v>0</v>
      </c>
      <c r="AL92" s="21">
        <f t="shared" ref="AL92:AR92" si="80">IF(AD92="",0,$X$92*AD92)</f>
        <v>0</v>
      </c>
      <c r="AM92" s="21">
        <f t="shared" si="80"/>
        <v>0</v>
      </c>
      <c r="AN92" s="21">
        <f t="shared" si="80"/>
        <v>0</v>
      </c>
      <c r="AO92" s="21">
        <f t="shared" si="80"/>
        <v>0</v>
      </c>
      <c r="AP92" s="21">
        <f t="shared" si="80"/>
        <v>0</v>
      </c>
      <c r="AQ92" s="21">
        <f t="shared" si="80"/>
        <v>0</v>
      </c>
      <c r="AR92" s="21">
        <f t="shared" si="80"/>
        <v>0</v>
      </c>
      <c r="AS92" s="21"/>
    </row>
    <row r="93" spans="1:45">
      <c r="A93" s="27" t="s">
        <v>150</v>
      </c>
      <c r="B93" s="27" t="s">
        <v>78</v>
      </c>
      <c r="C93" s="27" t="s">
        <v>131</v>
      </c>
      <c r="D93" s="27" t="s">
        <v>121</v>
      </c>
      <c r="E93" s="27">
        <v>1</v>
      </c>
      <c r="F93" s="27" t="s">
        <v>128</v>
      </c>
      <c r="G93" s="33" t="s">
        <v>214</v>
      </c>
      <c r="H93" s="11"/>
      <c r="I93" s="11"/>
      <c r="J93" s="11"/>
      <c r="K93" s="11"/>
      <c r="L93" s="11"/>
      <c r="M93" s="11"/>
      <c r="N93" s="13" t="s">
        <v>156</v>
      </c>
      <c r="O93" s="11"/>
      <c r="P93" s="11"/>
      <c r="Q93" s="11"/>
      <c r="R93" s="11"/>
      <c r="S93" s="11"/>
      <c r="T93" s="11"/>
      <c r="U93" s="11"/>
      <c r="V93" s="11"/>
      <c r="W93" s="11"/>
      <c r="X93" s="27">
        <f t="shared" si="36"/>
        <v>0</v>
      </c>
      <c r="Y93" s="27"/>
      <c r="Z93" s="27"/>
      <c r="AA93" s="27"/>
      <c r="AB93" s="27"/>
      <c r="AC93" s="46" t="s">
        <v>8</v>
      </c>
      <c r="AD93" s="46" t="s">
        <v>8</v>
      </c>
      <c r="AE93" s="46" t="s">
        <v>8</v>
      </c>
      <c r="AF93" s="46" t="s">
        <v>8</v>
      </c>
      <c r="AG93" s="46">
        <v>95</v>
      </c>
      <c r="AH93" s="46">
        <v>5</v>
      </c>
      <c r="AI93" s="46" t="s">
        <v>8</v>
      </c>
      <c r="AJ93" s="46" t="s">
        <v>8</v>
      </c>
      <c r="AK93" s="21">
        <f>IF(AC93="",0,$X$93*AC93)</f>
        <v>0</v>
      </c>
      <c r="AL93" s="21">
        <f t="shared" ref="AL93:AR93" si="81">IF(AD93="",0,$X$93*AD93)</f>
        <v>0</v>
      </c>
      <c r="AM93" s="21">
        <f t="shared" si="81"/>
        <v>0</v>
      </c>
      <c r="AN93" s="21">
        <f t="shared" si="81"/>
        <v>0</v>
      </c>
      <c r="AO93" s="21">
        <f t="shared" si="81"/>
        <v>0</v>
      </c>
      <c r="AP93" s="21">
        <f t="shared" si="81"/>
        <v>0</v>
      </c>
      <c r="AQ93" s="21">
        <f t="shared" si="81"/>
        <v>0</v>
      </c>
      <c r="AR93" s="21">
        <f t="shared" si="81"/>
        <v>0</v>
      </c>
      <c r="AS93" s="21"/>
    </row>
    <row r="94" spans="1:45">
      <c r="A94" s="27" t="s">
        <v>150</v>
      </c>
      <c r="B94" s="27" t="s">
        <v>79</v>
      </c>
      <c r="C94" s="27" t="s">
        <v>131</v>
      </c>
      <c r="D94" s="27" t="s">
        <v>121</v>
      </c>
      <c r="E94" s="27">
        <v>1</v>
      </c>
      <c r="F94" s="27" t="s">
        <v>128</v>
      </c>
      <c r="G94" s="33" t="s">
        <v>213</v>
      </c>
      <c r="H94" s="11"/>
      <c r="I94" s="11"/>
      <c r="J94" s="11"/>
      <c r="K94" s="11"/>
      <c r="L94" s="11"/>
      <c r="M94" s="11"/>
      <c r="N94" s="11"/>
      <c r="O94" s="13" t="s">
        <v>156</v>
      </c>
      <c r="P94" s="11"/>
      <c r="Q94" s="11"/>
      <c r="R94" s="11"/>
      <c r="S94" s="11"/>
      <c r="T94" s="11"/>
      <c r="U94" s="11"/>
      <c r="V94" s="11"/>
      <c r="W94" s="11"/>
      <c r="X94" s="27">
        <f t="shared" si="36"/>
        <v>0</v>
      </c>
      <c r="Y94" s="27"/>
      <c r="Z94" s="27"/>
      <c r="AA94" s="27"/>
      <c r="AB94" s="27"/>
      <c r="AC94" s="46" t="s">
        <v>8</v>
      </c>
      <c r="AD94" s="46" t="s">
        <v>8</v>
      </c>
      <c r="AE94" s="46" t="s">
        <v>8</v>
      </c>
      <c r="AF94" s="46" t="s">
        <v>8</v>
      </c>
      <c r="AG94" s="46">
        <v>95</v>
      </c>
      <c r="AH94" s="46">
        <v>5</v>
      </c>
      <c r="AI94" s="46" t="s">
        <v>8</v>
      </c>
      <c r="AJ94" s="46" t="s">
        <v>8</v>
      </c>
      <c r="AK94" s="21">
        <f>IF(AC94="",0,$X$94*AC94)</f>
        <v>0</v>
      </c>
      <c r="AL94" s="21">
        <f t="shared" ref="AL94:AR94" si="82">IF(AD94="",0,$X$94*AD94)</f>
        <v>0</v>
      </c>
      <c r="AM94" s="21">
        <f t="shared" si="82"/>
        <v>0</v>
      </c>
      <c r="AN94" s="21">
        <f t="shared" si="82"/>
        <v>0</v>
      </c>
      <c r="AO94" s="21">
        <f t="shared" si="82"/>
        <v>0</v>
      </c>
      <c r="AP94" s="21">
        <f t="shared" si="82"/>
        <v>0</v>
      </c>
      <c r="AQ94" s="21">
        <f t="shared" si="82"/>
        <v>0</v>
      </c>
      <c r="AR94" s="21">
        <f t="shared" si="82"/>
        <v>0</v>
      </c>
      <c r="AS94" s="21"/>
    </row>
    <row r="95" spans="1:45">
      <c r="A95" s="27" t="s">
        <v>150</v>
      </c>
      <c r="B95" s="27" t="s">
        <v>80</v>
      </c>
      <c r="C95" s="27" t="s">
        <v>131</v>
      </c>
      <c r="D95" s="27" t="s">
        <v>121</v>
      </c>
      <c r="E95" s="27">
        <v>1</v>
      </c>
      <c r="F95" s="27" t="s">
        <v>128</v>
      </c>
      <c r="G95" s="33" t="s">
        <v>213</v>
      </c>
      <c r="H95" s="11"/>
      <c r="I95" s="11"/>
      <c r="J95" s="11"/>
      <c r="K95" s="11"/>
      <c r="L95" s="11"/>
      <c r="M95" s="11"/>
      <c r="N95" s="11"/>
      <c r="O95" s="13" t="s">
        <v>156</v>
      </c>
      <c r="P95" s="11"/>
      <c r="Q95" s="11"/>
      <c r="R95" s="11"/>
      <c r="S95" s="11"/>
      <c r="T95" s="11"/>
      <c r="U95" s="11"/>
      <c r="V95" s="11"/>
      <c r="W95" s="11"/>
      <c r="X95" s="27">
        <f t="shared" si="36"/>
        <v>0</v>
      </c>
      <c r="Y95" s="27"/>
      <c r="Z95" s="27"/>
      <c r="AA95" s="27"/>
      <c r="AB95" s="27"/>
      <c r="AC95" s="46" t="s">
        <v>8</v>
      </c>
      <c r="AD95" s="46" t="s">
        <v>8</v>
      </c>
      <c r="AE95" s="46">
        <v>80</v>
      </c>
      <c r="AF95" s="46" t="s">
        <v>8</v>
      </c>
      <c r="AG95" s="46" t="s">
        <v>8</v>
      </c>
      <c r="AH95" s="46">
        <v>15</v>
      </c>
      <c r="AI95" s="46">
        <v>5</v>
      </c>
      <c r="AJ95" s="46" t="s">
        <v>8</v>
      </c>
      <c r="AK95" s="21">
        <f>IF(AC95="",0,$X$95*AC95)</f>
        <v>0</v>
      </c>
      <c r="AL95" s="21">
        <f t="shared" ref="AL95:AR95" si="83">IF(AD95="",0,$X$95*AD95)</f>
        <v>0</v>
      </c>
      <c r="AM95" s="21">
        <f t="shared" si="83"/>
        <v>0</v>
      </c>
      <c r="AN95" s="21">
        <f t="shared" si="83"/>
        <v>0</v>
      </c>
      <c r="AO95" s="21">
        <f t="shared" si="83"/>
        <v>0</v>
      </c>
      <c r="AP95" s="21">
        <f t="shared" si="83"/>
        <v>0</v>
      </c>
      <c r="AQ95" s="21">
        <f t="shared" si="83"/>
        <v>0</v>
      </c>
      <c r="AR95" s="21">
        <f t="shared" si="83"/>
        <v>0</v>
      </c>
      <c r="AS95" s="21"/>
    </row>
    <row r="96" spans="1:45">
      <c r="A96" s="27" t="s">
        <v>150</v>
      </c>
      <c r="B96" s="27" t="s">
        <v>81</v>
      </c>
      <c r="C96" s="27" t="s">
        <v>131</v>
      </c>
      <c r="D96" s="27" t="s">
        <v>121</v>
      </c>
      <c r="E96" s="27">
        <v>1</v>
      </c>
      <c r="F96" s="27" t="s">
        <v>128</v>
      </c>
      <c r="G96" s="33" t="s">
        <v>215</v>
      </c>
      <c r="H96" s="11"/>
      <c r="I96" s="11"/>
      <c r="J96" s="11"/>
      <c r="K96" s="11"/>
      <c r="L96" s="11"/>
      <c r="M96" s="11"/>
      <c r="N96" s="11"/>
      <c r="O96" s="11"/>
      <c r="P96" s="13" t="s">
        <v>156</v>
      </c>
      <c r="Q96" s="11"/>
      <c r="R96" s="11"/>
      <c r="S96" s="11"/>
      <c r="T96" s="11"/>
      <c r="U96" s="11"/>
      <c r="V96" s="11"/>
      <c r="W96" s="11"/>
      <c r="X96" s="27">
        <f t="shared" si="36"/>
        <v>0</v>
      </c>
      <c r="Y96" s="27"/>
      <c r="Z96" s="27"/>
      <c r="AA96" s="27"/>
      <c r="AB96" s="27"/>
      <c r="AC96" s="46" t="s">
        <v>8</v>
      </c>
      <c r="AD96" s="46" t="s">
        <v>8</v>
      </c>
      <c r="AE96" s="46">
        <v>80</v>
      </c>
      <c r="AF96" s="46" t="s">
        <v>8</v>
      </c>
      <c r="AG96" s="46" t="s">
        <v>8</v>
      </c>
      <c r="AH96" s="46">
        <v>15</v>
      </c>
      <c r="AI96" s="46">
        <v>5</v>
      </c>
      <c r="AJ96" s="46" t="s">
        <v>8</v>
      </c>
      <c r="AK96" s="21">
        <f>IF(AC96="",0,$X$96*AC96)</f>
        <v>0</v>
      </c>
      <c r="AL96" s="21">
        <f t="shared" ref="AL96:AR96" si="84">IF(AD96="",0,$X$96*AD96)</f>
        <v>0</v>
      </c>
      <c r="AM96" s="21">
        <f t="shared" si="84"/>
        <v>0</v>
      </c>
      <c r="AN96" s="21">
        <f t="shared" si="84"/>
        <v>0</v>
      </c>
      <c r="AO96" s="21">
        <f t="shared" si="84"/>
        <v>0</v>
      </c>
      <c r="AP96" s="21">
        <f t="shared" si="84"/>
        <v>0</v>
      </c>
      <c r="AQ96" s="21">
        <f t="shared" si="84"/>
        <v>0</v>
      </c>
      <c r="AR96" s="21">
        <f t="shared" si="84"/>
        <v>0</v>
      </c>
      <c r="AS96" s="21"/>
    </row>
    <row r="97" spans="1:45">
      <c r="A97" s="27" t="s">
        <v>150</v>
      </c>
      <c r="B97" s="27" t="s">
        <v>82</v>
      </c>
      <c r="C97" s="27" t="s">
        <v>131</v>
      </c>
      <c r="D97" s="27" t="s">
        <v>121</v>
      </c>
      <c r="E97" s="27">
        <v>1</v>
      </c>
      <c r="F97" s="27" t="s">
        <v>128</v>
      </c>
      <c r="G97" s="33" t="s">
        <v>215</v>
      </c>
      <c r="H97" s="11"/>
      <c r="I97" s="11"/>
      <c r="J97" s="11"/>
      <c r="K97" s="11"/>
      <c r="L97" s="11"/>
      <c r="M97" s="11"/>
      <c r="N97" s="11"/>
      <c r="O97" s="11"/>
      <c r="P97" s="13" t="s">
        <v>156</v>
      </c>
      <c r="Q97" s="11"/>
      <c r="R97" s="11"/>
      <c r="S97" s="11"/>
      <c r="T97" s="11"/>
      <c r="U97" s="11"/>
      <c r="V97" s="11"/>
      <c r="W97" s="11"/>
      <c r="X97" s="27">
        <f t="shared" si="36"/>
        <v>0</v>
      </c>
      <c r="Y97" s="27"/>
      <c r="Z97" s="27"/>
      <c r="AA97" s="27"/>
      <c r="AB97" s="27"/>
      <c r="AC97" s="46" t="s">
        <v>8</v>
      </c>
      <c r="AD97" s="46" t="s">
        <v>8</v>
      </c>
      <c r="AE97" s="46" t="s">
        <v>8</v>
      </c>
      <c r="AF97" s="46" t="s">
        <v>8</v>
      </c>
      <c r="AG97" s="46">
        <v>85</v>
      </c>
      <c r="AH97" s="46">
        <v>10</v>
      </c>
      <c r="AI97" s="46">
        <v>5</v>
      </c>
      <c r="AJ97" s="46" t="s">
        <v>8</v>
      </c>
      <c r="AK97" s="21">
        <f>IF(AC97="",0,$X$97*AC97)</f>
        <v>0</v>
      </c>
      <c r="AL97" s="21">
        <f t="shared" ref="AL97:AR97" si="85">IF(AD97="",0,$X$97*AD97)</f>
        <v>0</v>
      </c>
      <c r="AM97" s="21">
        <f t="shared" si="85"/>
        <v>0</v>
      </c>
      <c r="AN97" s="21">
        <f t="shared" si="85"/>
        <v>0</v>
      </c>
      <c r="AO97" s="21">
        <f t="shared" si="85"/>
        <v>0</v>
      </c>
      <c r="AP97" s="21">
        <f t="shared" si="85"/>
        <v>0</v>
      </c>
      <c r="AQ97" s="21">
        <f t="shared" si="85"/>
        <v>0</v>
      </c>
      <c r="AR97" s="21">
        <f t="shared" si="85"/>
        <v>0</v>
      </c>
      <c r="AS97" s="21"/>
    </row>
    <row r="98" spans="1:45">
      <c r="A98" s="27" t="s">
        <v>150</v>
      </c>
      <c r="B98" s="27" t="s">
        <v>83</v>
      </c>
      <c r="C98" s="27" t="s">
        <v>131</v>
      </c>
      <c r="D98" s="27" t="s">
        <v>121</v>
      </c>
      <c r="E98" s="27">
        <v>4</v>
      </c>
      <c r="F98" s="27" t="s">
        <v>128</v>
      </c>
      <c r="G98" s="33" t="s">
        <v>225</v>
      </c>
      <c r="H98" s="11"/>
      <c r="I98" s="11"/>
      <c r="J98" s="11"/>
      <c r="K98" s="11"/>
      <c r="L98" s="11"/>
      <c r="M98" s="11"/>
      <c r="N98" s="11"/>
      <c r="O98" s="11"/>
      <c r="P98" s="11"/>
      <c r="Q98" s="57" t="s">
        <v>156</v>
      </c>
      <c r="R98" s="58"/>
      <c r="S98" s="11"/>
      <c r="T98" s="11"/>
      <c r="U98" s="11"/>
      <c r="V98" s="11"/>
      <c r="W98" s="11"/>
      <c r="X98" s="27">
        <f t="shared" si="36"/>
        <v>0</v>
      </c>
      <c r="Y98" s="27"/>
      <c r="Z98" s="27"/>
      <c r="AA98" s="27"/>
      <c r="AB98" s="27"/>
      <c r="AC98" s="46" t="s">
        <v>8</v>
      </c>
      <c r="AD98" s="46" t="s">
        <v>8</v>
      </c>
      <c r="AE98" s="46" t="s">
        <v>8</v>
      </c>
      <c r="AF98" s="46" t="s">
        <v>8</v>
      </c>
      <c r="AG98" s="46">
        <v>85</v>
      </c>
      <c r="AH98" s="46">
        <v>10</v>
      </c>
      <c r="AI98" s="46">
        <v>5</v>
      </c>
      <c r="AJ98" s="46" t="s">
        <v>8</v>
      </c>
      <c r="AK98" s="21">
        <f>IF(AC98="",0,$X$98*AC98)</f>
        <v>0</v>
      </c>
      <c r="AL98" s="21">
        <f t="shared" ref="AL98:AR98" si="86">IF(AD98="",0,$X$98*AD98)</f>
        <v>0</v>
      </c>
      <c r="AM98" s="21">
        <f t="shared" si="86"/>
        <v>0</v>
      </c>
      <c r="AN98" s="21">
        <f t="shared" si="86"/>
        <v>0</v>
      </c>
      <c r="AO98" s="21">
        <f t="shared" si="86"/>
        <v>0</v>
      </c>
      <c r="AP98" s="21">
        <f t="shared" si="86"/>
        <v>0</v>
      </c>
      <c r="AQ98" s="21">
        <f t="shared" si="86"/>
        <v>0</v>
      </c>
      <c r="AR98" s="21">
        <f t="shared" si="86"/>
        <v>0</v>
      </c>
      <c r="AS98" s="21"/>
    </row>
    <row r="99" spans="1:45">
      <c r="A99" s="27" t="s">
        <v>150</v>
      </c>
      <c r="B99" s="27" t="s">
        <v>84</v>
      </c>
      <c r="C99" s="27" t="s">
        <v>131</v>
      </c>
      <c r="D99" s="27" t="s">
        <v>121</v>
      </c>
      <c r="E99" s="27">
        <v>1</v>
      </c>
      <c r="F99" s="27" t="s">
        <v>128</v>
      </c>
      <c r="G99" s="33" t="s">
        <v>223</v>
      </c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3" t="s">
        <v>156</v>
      </c>
      <c r="S99" s="11"/>
      <c r="T99" s="11"/>
      <c r="U99" s="11"/>
      <c r="V99" s="11"/>
      <c r="W99" s="11"/>
      <c r="X99" s="27">
        <f t="shared" si="36"/>
        <v>0</v>
      </c>
      <c r="Y99" s="27"/>
      <c r="Z99" s="27"/>
      <c r="AA99" s="27"/>
      <c r="AB99" s="27"/>
      <c r="AC99" s="46" t="s">
        <v>8</v>
      </c>
      <c r="AD99" s="46" t="s">
        <v>8</v>
      </c>
      <c r="AE99" s="46" t="s">
        <v>8</v>
      </c>
      <c r="AF99" s="46" t="s">
        <v>8</v>
      </c>
      <c r="AG99" s="46">
        <v>95</v>
      </c>
      <c r="AH99" s="46">
        <v>5</v>
      </c>
      <c r="AI99" s="46" t="s">
        <v>8</v>
      </c>
      <c r="AJ99" s="46" t="s">
        <v>8</v>
      </c>
      <c r="AK99" s="21">
        <f>IF(AC99="",0,$X$99*AC99)</f>
        <v>0</v>
      </c>
      <c r="AL99" s="21">
        <f t="shared" ref="AL99:AR99" si="87">IF(AD99="",0,$X$99*AD99)</f>
        <v>0</v>
      </c>
      <c r="AM99" s="21">
        <f t="shared" si="87"/>
        <v>0</v>
      </c>
      <c r="AN99" s="21">
        <f t="shared" si="87"/>
        <v>0</v>
      </c>
      <c r="AO99" s="21">
        <f t="shared" si="87"/>
        <v>0</v>
      </c>
      <c r="AP99" s="21">
        <f t="shared" si="87"/>
        <v>0</v>
      </c>
      <c r="AQ99" s="21">
        <f t="shared" si="87"/>
        <v>0</v>
      </c>
      <c r="AR99" s="21">
        <f t="shared" si="87"/>
        <v>0</v>
      </c>
      <c r="AS99" s="21"/>
    </row>
    <row r="100" spans="1:45">
      <c r="A100" s="27" t="s">
        <v>150</v>
      </c>
      <c r="B100" s="27" t="s">
        <v>85</v>
      </c>
      <c r="C100" s="27" t="s">
        <v>131</v>
      </c>
      <c r="D100" s="27" t="s">
        <v>121</v>
      </c>
      <c r="E100" s="27">
        <v>1</v>
      </c>
      <c r="F100" s="27" t="s">
        <v>111</v>
      </c>
      <c r="G100" s="33" t="s">
        <v>224</v>
      </c>
      <c r="H100" s="11"/>
      <c r="I100" s="11"/>
      <c r="J100" s="11"/>
      <c r="K100" s="11"/>
      <c r="L100" s="11"/>
      <c r="M100" s="11"/>
      <c r="N100" s="11"/>
      <c r="O100" s="11"/>
      <c r="P100" s="11"/>
      <c r="R100" s="11"/>
      <c r="S100" s="13" t="s">
        <v>156</v>
      </c>
      <c r="T100" s="11"/>
      <c r="U100" s="11"/>
      <c r="V100" s="11"/>
      <c r="W100" s="11"/>
      <c r="X100" s="27">
        <f t="shared" si="36"/>
        <v>0</v>
      </c>
      <c r="Y100" s="27"/>
      <c r="Z100" s="27"/>
      <c r="AA100" s="27"/>
      <c r="AB100" s="27"/>
      <c r="AC100" s="46" t="s">
        <v>8</v>
      </c>
      <c r="AD100" s="46" t="s">
        <v>8</v>
      </c>
      <c r="AE100" s="46" t="s">
        <v>8</v>
      </c>
      <c r="AF100" s="46" t="s">
        <v>8</v>
      </c>
      <c r="AG100" s="46">
        <v>15</v>
      </c>
      <c r="AH100" s="46">
        <v>80</v>
      </c>
      <c r="AI100" s="46" t="s">
        <v>8</v>
      </c>
      <c r="AJ100" s="46">
        <v>5</v>
      </c>
      <c r="AK100" s="21">
        <f>IF(AC100="",0,$X$100*AC100)</f>
        <v>0</v>
      </c>
      <c r="AL100" s="21">
        <f t="shared" ref="AL100:AR100" si="88">IF(AD100="",0,$X$100*AD100)</f>
        <v>0</v>
      </c>
      <c r="AM100" s="21">
        <f t="shared" si="88"/>
        <v>0</v>
      </c>
      <c r="AN100" s="21">
        <f t="shared" si="88"/>
        <v>0</v>
      </c>
      <c r="AO100" s="21">
        <f t="shared" si="88"/>
        <v>0</v>
      </c>
      <c r="AP100" s="21">
        <f t="shared" si="88"/>
        <v>0</v>
      </c>
      <c r="AQ100" s="21">
        <f t="shared" si="88"/>
        <v>0</v>
      </c>
      <c r="AR100" s="21">
        <f t="shared" si="88"/>
        <v>0</v>
      </c>
      <c r="AS100" s="21"/>
    </row>
    <row r="101" spans="1:45">
      <c r="A101" s="27" t="s">
        <v>145</v>
      </c>
      <c r="B101" s="27" t="s">
        <v>86</v>
      </c>
      <c r="C101" s="27" t="s">
        <v>133</v>
      </c>
      <c r="D101" s="27" t="s">
        <v>122</v>
      </c>
      <c r="E101" s="27">
        <v>2</v>
      </c>
      <c r="F101" s="27" t="s">
        <v>128</v>
      </c>
      <c r="G101" s="33" t="s">
        <v>214</v>
      </c>
      <c r="H101" s="11"/>
      <c r="I101" s="11"/>
      <c r="J101" s="11"/>
      <c r="K101" s="11"/>
      <c r="L101" s="11"/>
      <c r="M101" s="11"/>
      <c r="N101" s="13" t="s">
        <v>156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27">
        <f t="shared" si="36"/>
        <v>0</v>
      </c>
      <c r="Y101" s="27"/>
      <c r="Z101" s="27"/>
      <c r="AA101" s="27"/>
      <c r="AB101" s="27"/>
      <c r="AC101" s="46" t="s">
        <v>8</v>
      </c>
      <c r="AD101" s="46" t="s">
        <v>8</v>
      </c>
      <c r="AE101" s="46" t="s">
        <v>8</v>
      </c>
      <c r="AF101" s="46" t="s">
        <v>8</v>
      </c>
      <c r="AG101" s="46">
        <v>95</v>
      </c>
      <c r="AH101" s="46" t="s">
        <v>8</v>
      </c>
      <c r="AI101" s="46" t="s">
        <v>8</v>
      </c>
      <c r="AJ101" s="46">
        <v>5</v>
      </c>
      <c r="AK101" s="21">
        <f>IF(AC101="",0,$X$101*AC101)</f>
        <v>0</v>
      </c>
      <c r="AL101" s="21">
        <f t="shared" ref="AL101:AR101" si="89">IF(AD101="",0,$X$101*AD101)</f>
        <v>0</v>
      </c>
      <c r="AM101" s="21">
        <f t="shared" si="89"/>
        <v>0</v>
      </c>
      <c r="AN101" s="21">
        <f t="shared" si="89"/>
        <v>0</v>
      </c>
      <c r="AO101" s="21">
        <f t="shared" si="89"/>
        <v>0</v>
      </c>
      <c r="AP101" s="21">
        <f t="shared" si="89"/>
        <v>0</v>
      </c>
      <c r="AQ101" s="21">
        <f t="shared" si="89"/>
        <v>0</v>
      </c>
      <c r="AR101" s="21">
        <f t="shared" si="89"/>
        <v>0</v>
      </c>
      <c r="AS101" s="21"/>
    </row>
    <row r="102" spans="1:45">
      <c r="A102" s="27" t="s">
        <v>145</v>
      </c>
      <c r="B102" s="27" t="s">
        <v>87</v>
      </c>
      <c r="C102" s="27" t="s">
        <v>133</v>
      </c>
      <c r="D102" s="27" t="s">
        <v>122</v>
      </c>
      <c r="E102" s="27">
        <v>2</v>
      </c>
      <c r="F102" s="27" t="s">
        <v>128</v>
      </c>
      <c r="G102" s="33" t="s">
        <v>213</v>
      </c>
      <c r="H102" s="11"/>
      <c r="I102" s="11"/>
      <c r="J102" s="11"/>
      <c r="K102" s="11"/>
      <c r="L102" s="11"/>
      <c r="M102" s="11"/>
      <c r="N102" s="11"/>
      <c r="O102" s="13" t="s">
        <v>156</v>
      </c>
      <c r="P102" s="11"/>
      <c r="Q102" s="11"/>
      <c r="R102" s="11"/>
      <c r="S102" s="11"/>
      <c r="T102" s="11"/>
      <c r="U102" s="11"/>
      <c r="V102" s="11"/>
      <c r="W102" s="11"/>
      <c r="X102" s="27">
        <f t="shared" si="36"/>
        <v>0</v>
      </c>
      <c r="Y102" s="27"/>
      <c r="Z102" s="27"/>
      <c r="AA102" s="27"/>
      <c r="AB102" s="27"/>
      <c r="AC102" s="46" t="s">
        <v>8</v>
      </c>
      <c r="AD102" s="46" t="s">
        <v>8</v>
      </c>
      <c r="AE102" s="46" t="s">
        <v>8</v>
      </c>
      <c r="AF102" s="46" t="s">
        <v>8</v>
      </c>
      <c r="AG102" s="46">
        <v>95</v>
      </c>
      <c r="AH102" s="46" t="s">
        <v>8</v>
      </c>
      <c r="AI102" s="46" t="s">
        <v>8</v>
      </c>
      <c r="AJ102" s="46">
        <v>5</v>
      </c>
      <c r="AK102" s="21">
        <f>IF(AC102="",0,$X$102*AC102)</f>
        <v>0</v>
      </c>
      <c r="AL102" s="21">
        <f t="shared" ref="AL102:AR102" si="90">IF(AD102="",0,$X$102*AD102)</f>
        <v>0</v>
      </c>
      <c r="AM102" s="21">
        <f t="shared" si="90"/>
        <v>0</v>
      </c>
      <c r="AN102" s="21">
        <f t="shared" si="90"/>
        <v>0</v>
      </c>
      <c r="AO102" s="21">
        <f t="shared" si="90"/>
        <v>0</v>
      </c>
      <c r="AP102" s="21">
        <f t="shared" si="90"/>
        <v>0</v>
      </c>
      <c r="AQ102" s="21">
        <f t="shared" si="90"/>
        <v>0</v>
      </c>
      <c r="AR102" s="21">
        <f t="shared" si="90"/>
        <v>0</v>
      </c>
      <c r="AS102" s="21"/>
    </row>
    <row r="103" spans="1:45">
      <c r="A103" s="27" t="s">
        <v>145</v>
      </c>
      <c r="B103" s="27" t="s">
        <v>88</v>
      </c>
      <c r="C103" s="27" t="s">
        <v>133</v>
      </c>
      <c r="D103" s="27" t="s">
        <v>122</v>
      </c>
      <c r="E103" s="27">
        <v>2</v>
      </c>
      <c r="F103" s="27" t="s">
        <v>128</v>
      </c>
      <c r="G103" s="33" t="s">
        <v>215</v>
      </c>
      <c r="H103" s="11"/>
      <c r="I103" s="11"/>
      <c r="J103" s="11"/>
      <c r="K103" s="11"/>
      <c r="L103" s="11"/>
      <c r="M103" s="11"/>
      <c r="N103" s="11"/>
      <c r="O103" s="11"/>
      <c r="P103" s="13" t="s">
        <v>156</v>
      </c>
      <c r="Q103" s="11"/>
      <c r="R103" s="11"/>
      <c r="S103" s="11"/>
      <c r="T103" s="11"/>
      <c r="U103" s="11"/>
      <c r="V103" s="11"/>
      <c r="W103" s="11"/>
      <c r="X103" s="27">
        <f t="shared" si="36"/>
        <v>0</v>
      </c>
      <c r="Y103" s="27"/>
      <c r="Z103" s="27"/>
      <c r="AA103" s="27"/>
      <c r="AB103" s="27"/>
      <c r="AC103" s="46" t="s">
        <v>8</v>
      </c>
      <c r="AD103" s="46" t="s">
        <v>8</v>
      </c>
      <c r="AE103" s="46" t="s">
        <v>8</v>
      </c>
      <c r="AF103" s="46" t="s">
        <v>8</v>
      </c>
      <c r="AG103" s="46">
        <v>95</v>
      </c>
      <c r="AH103" s="46" t="s">
        <v>8</v>
      </c>
      <c r="AI103" s="46" t="s">
        <v>8</v>
      </c>
      <c r="AJ103" s="46">
        <v>5</v>
      </c>
      <c r="AK103" s="21">
        <f>IF(AC103="",0,$X$103*AC103)</f>
        <v>0</v>
      </c>
      <c r="AL103" s="21">
        <f t="shared" ref="AL103:AR103" si="91">IF(AD103="",0,$X$103*AD103)</f>
        <v>0</v>
      </c>
      <c r="AM103" s="21">
        <f t="shared" si="91"/>
        <v>0</v>
      </c>
      <c r="AN103" s="21">
        <f t="shared" si="91"/>
        <v>0</v>
      </c>
      <c r="AO103" s="21">
        <f t="shared" si="91"/>
        <v>0</v>
      </c>
      <c r="AP103" s="21">
        <f t="shared" si="91"/>
        <v>0</v>
      </c>
      <c r="AQ103" s="21">
        <f t="shared" si="91"/>
        <v>0</v>
      </c>
      <c r="AR103" s="21">
        <f t="shared" si="91"/>
        <v>0</v>
      </c>
      <c r="AS103" s="21"/>
    </row>
    <row r="104" spans="1:45">
      <c r="A104" s="27" t="s">
        <v>145</v>
      </c>
      <c r="B104" s="27" t="s">
        <v>89</v>
      </c>
      <c r="C104" s="27" t="s">
        <v>133</v>
      </c>
      <c r="D104" s="27" t="s">
        <v>122</v>
      </c>
      <c r="E104" s="27">
        <v>2</v>
      </c>
      <c r="F104" s="27" t="s">
        <v>128</v>
      </c>
      <c r="G104" s="33" t="s">
        <v>215</v>
      </c>
      <c r="H104" s="11"/>
      <c r="I104" s="11"/>
      <c r="J104" s="11"/>
      <c r="K104" s="11"/>
      <c r="L104" s="11"/>
      <c r="M104" s="11"/>
      <c r="N104" s="11"/>
      <c r="O104" s="11"/>
      <c r="P104" s="13" t="s">
        <v>156</v>
      </c>
      <c r="Q104" s="11"/>
      <c r="R104" s="11"/>
      <c r="S104" s="11"/>
      <c r="T104" s="11"/>
      <c r="U104" s="11"/>
      <c r="V104" s="11"/>
      <c r="W104" s="11"/>
      <c r="X104" s="27">
        <f t="shared" si="36"/>
        <v>0</v>
      </c>
      <c r="Y104" s="27"/>
      <c r="Z104" s="27"/>
      <c r="AA104" s="27"/>
      <c r="AB104" s="27"/>
      <c r="AC104" s="46" t="s">
        <v>8</v>
      </c>
      <c r="AD104" s="46" t="s">
        <v>8</v>
      </c>
      <c r="AE104" s="46" t="s">
        <v>8</v>
      </c>
      <c r="AF104" s="46" t="s">
        <v>8</v>
      </c>
      <c r="AG104" s="46">
        <v>95</v>
      </c>
      <c r="AH104" s="46" t="s">
        <v>8</v>
      </c>
      <c r="AI104" s="46" t="s">
        <v>8</v>
      </c>
      <c r="AJ104" s="46">
        <v>5</v>
      </c>
      <c r="AK104" s="21">
        <f>IF(AC104="",0,$X$104*AC104)</f>
        <v>0</v>
      </c>
      <c r="AL104" s="21">
        <f t="shared" ref="AL104:AR104" si="92">IF(AD104="",0,$X$104*AD104)</f>
        <v>0</v>
      </c>
      <c r="AM104" s="21">
        <f t="shared" si="92"/>
        <v>0</v>
      </c>
      <c r="AN104" s="21">
        <f t="shared" si="92"/>
        <v>0</v>
      </c>
      <c r="AO104" s="21">
        <f t="shared" si="92"/>
        <v>0</v>
      </c>
      <c r="AP104" s="21">
        <f t="shared" si="92"/>
        <v>0</v>
      </c>
      <c r="AQ104" s="21">
        <f t="shared" si="92"/>
        <v>0</v>
      </c>
      <c r="AR104" s="21">
        <f t="shared" si="92"/>
        <v>0</v>
      </c>
      <c r="AS104" s="21"/>
    </row>
    <row r="105" spans="1:45">
      <c r="A105" s="27" t="s">
        <v>145</v>
      </c>
      <c r="B105" s="27" t="s">
        <v>90</v>
      </c>
      <c r="C105" s="27" t="s">
        <v>133</v>
      </c>
      <c r="D105" s="27" t="s">
        <v>122</v>
      </c>
      <c r="E105" s="27">
        <v>2</v>
      </c>
      <c r="F105" s="27" t="s">
        <v>128</v>
      </c>
      <c r="G105" s="33" t="s">
        <v>224</v>
      </c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3" t="s">
        <v>156</v>
      </c>
      <c r="T105" s="11"/>
      <c r="U105" s="11"/>
      <c r="V105" s="11"/>
      <c r="W105" s="11"/>
      <c r="X105" s="27">
        <f t="shared" si="36"/>
        <v>0</v>
      </c>
      <c r="Y105" s="27"/>
      <c r="Z105" s="27"/>
      <c r="AA105" s="27"/>
      <c r="AB105" s="27"/>
      <c r="AC105" s="46" t="s">
        <v>8</v>
      </c>
      <c r="AD105" s="46" t="s">
        <v>8</v>
      </c>
      <c r="AE105" s="46" t="s">
        <v>8</v>
      </c>
      <c r="AF105" s="46" t="s">
        <v>8</v>
      </c>
      <c r="AG105" s="46">
        <v>95</v>
      </c>
      <c r="AH105" s="46" t="s">
        <v>8</v>
      </c>
      <c r="AI105" s="46" t="s">
        <v>8</v>
      </c>
      <c r="AJ105" s="46">
        <v>5</v>
      </c>
      <c r="AK105" s="21">
        <f>IF(AC105="",0,$X$105*AC105)</f>
        <v>0</v>
      </c>
      <c r="AL105" s="21">
        <f t="shared" ref="AL105:AR105" si="93">IF(AD105="",0,$X$105*AD105)</f>
        <v>0</v>
      </c>
      <c r="AM105" s="21">
        <f t="shared" si="93"/>
        <v>0</v>
      </c>
      <c r="AN105" s="21">
        <f t="shared" si="93"/>
        <v>0</v>
      </c>
      <c r="AO105" s="21">
        <f t="shared" si="93"/>
        <v>0</v>
      </c>
      <c r="AP105" s="21">
        <f t="shared" si="93"/>
        <v>0</v>
      </c>
      <c r="AQ105" s="21">
        <f t="shared" si="93"/>
        <v>0</v>
      </c>
      <c r="AR105" s="21">
        <f t="shared" si="93"/>
        <v>0</v>
      </c>
      <c r="AS105" s="21"/>
    </row>
    <row r="106" spans="1:45">
      <c r="A106" s="27" t="s">
        <v>151</v>
      </c>
      <c r="B106" s="27" t="s">
        <v>91</v>
      </c>
      <c r="C106" s="27" t="s">
        <v>132</v>
      </c>
      <c r="D106" s="27"/>
      <c r="E106" s="27">
        <v>2</v>
      </c>
      <c r="F106" s="27" t="s">
        <v>127</v>
      </c>
      <c r="G106" s="33" t="s">
        <v>214</v>
      </c>
      <c r="H106" s="11"/>
      <c r="I106" s="11"/>
      <c r="J106" s="11"/>
      <c r="K106" s="11"/>
      <c r="L106" s="11"/>
      <c r="M106" s="11"/>
      <c r="N106" s="13" t="s">
        <v>156</v>
      </c>
      <c r="O106" s="11"/>
      <c r="P106" s="11"/>
      <c r="Q106" s="11"/>
      <c r="R106" s="11"/>
      <c r="S106" s="11"/>
      <c r="T106" s="11"/>
      <c r="U106" s="11"/>
      <c r="V106" s="11"/>
      <c r="W106" s="11"/>
      <c r="X106" s="27">
        <f t="shared" si="36"/>
        <v>0</v>
      </c>
      <c r="Y106" s="27"/>
      <c r="Z106" s="27"/>
      <c r="AA106" s="27"/>
      <c r="AB106" s="27"/>
      <c r="AC106" s="46" t="s">
        <v>8</v>
      </c>
      <c r="AD106" s="46" t="s">
        <v>8</v>
      </c>
      <c r="AE106" s="46" t="s">
        <v>8</v>
      </c>
      <c r="AF106" s="46">
        <v>95</v>
      </c>
      <c r="AG106" s="46" t="s">
        <v>8</v>
      </c>
      <c r="AH106" s="46" t="s">
        <v>8</v>
      </c>
      <c r="AI106" s="46" t="s">
        <v>8</v>
      </c>
      <c r="AJ106" s="46">
        <v>5</v>
      </c>
      <c r="AK106" s="21">
        <f>IF(AC106="",0,$X$106*AC106)</f>
        <v>0</v>
      </c>
      <c r="AL106" s="21">
        <f t="shared" ref="AL106:AR106" si="94">IF(AD106="",0,$X$106*AD106)</f>
        <v>0</v>
      </c>
      <c r="AM106" s="21">
        <f t="shared" si="94"/>
        <v>0</v>
      </c>
      <c r="AN106" s="21">
        <f t="shared" si="94"/>
        <v>0</v>
      </c>
      <c r="AO106" s="21">
        <f t="shared" si="94"/>
        <v>0</v>
      </c>
      <c r="AP106" s="21">
        <f t="shared" si="94"/>
        <v>0</v>
      </c>
      <c r="AQ106" s="21">
        <f t="shared" si="94"/>
        <v>0</v>
      </c>
      <c r="AR106" s="21">
        <f t="shared" si="94"/>
        <v>0</v>
      </c>
      <c r="AS106" s="21"/>
    </row>
    <row r="107" spans="1:45">
      <c r="A107" s="27" t="s">
        <v>151</v>
      </c>
      <c r="B107" s="27" t="s">
        <v>92</v>
      </c>
      <c r="C107" s="27" t="s">
        <v>132</v>
      </c>
      <c r="D107" s="27"/>
      <c r="E107" s="27">
        <v>2</v>
      </c>
      <c r="F107" s="27" t="s">
        <v>127</v>
      </c>
      <c r="G107" s="33" t="s">
        <v>222</v>
      </c>
      <c r="H107" s="11"/>
      <c r="I107" s="11"/>
      <c r="J107" s="11"/>
      <c r="K107" s="11"/>
      <c r="L107" s="11"/>
      <c r="M107" s="11"/>
      <c r="N107" s="11"/>
      <c r="O107" s="11"/>
      <c r="P107" s="11"/>
      <c r="Q107" s="13" t="s">
        <v>156</v>
      </c>
      <c r="R107" s="11"/>
      <c r="S107" s="11"/>
      <c r="T107" s="11"/>
      <c r="U107" s="11"/>
      <c r="V107" s="11"/>
      <c r="W107" s="11"/>
      <c r="X107" s="27">
        <f t="shared" si="36"/>
        <v>0</v>
      </c>
      <c r="Y107" s="27"/>
      <c r="Z107" s="27"/>
      <c r="AA107" s="27"/>
      <c r="AB107" s="27"/>
      <c r="AC107" s="46" t="s">
        <v>8</v>
      </c>
      <c r="AD107" s="46" t="s">
        <v>8</v>
      </c>
      <c r="AE107" s="46" t="s">
        <v>8</v>
      </c>
      <c r="AF107" s="46">
        <v>95</v>
      </c>
      <c r="AG107" s="46" t="s">
        <v>8</v>
      </c>
      <c r="AH107" s="46" t="s">
        <v>8</v>
      </c>
      <c r="AI107" s="46" t="s">
        <v>8</v>
      </c>
      <c r="AJ107" s="46">
        <v>5</v>
      </c>
      <c r="AK107" s="21">
        <f>IF(AC107="",0,$X$107*AC107)</f>
        <v>0</v>
      </c>
      <c r="AL107" s="21">
        <f t="shared" ref="AL107:AR107" si="95">IF(AD107="",0,$X$107*AD107)</f>
        <v>0</v>
      </c>
      <c r="AM107" s="21">
        <f t="shared" si="95"/>
        <v>0</v>
      </c>
      <c r="AN107" s="21">
        <f t="shared" si="95"/>
        <v>0</v>
      </c>
      <c r="AO107" s="21">
        <f t="shared" si="95"/>
        <v>0</v>
      </c>
      <c r="AP107" s="21">
        <f t="shared" si="95"/>
        <v>0</v>
      </c>
      <c r="AQ107" s="21">
        <f t="shared" si="95"/>
        <v>0</v>
      </c>
      <c r="AR107" s="21">
        <f t="shared" si="95"/>
        <v>0</v>
      </c>
      <c r="AS107" s="21"/>
    </row>
    <row r="108" spans="1:45">
      <c r="A108" s="27" t="s">
        <v>151</v>
      </c>
      <c r="B108" s="27" t="s">
        <v>93</v>
      </c>
      <c r="C108" s="27" t="s">
        <v>133</v>
      </c>
      <c r="D108" s="27"/>
      <c r="E108" s="27">
        <v>2</v>
      </c>
      <c r="F108" s="27" t="s">
        <v>128</v>
      </c>
      <c r="G108" s="33" t="s">
        <v>222</v>
      </c>
      <c r="H108" s="11"/>
      <c r="I108" s="11"/>
      <c r="J108" s="11"/>
      <c r="K108" s="11"/>
      <c r="L108" s="11"/>
      <c r="M108" s="11"/>
      <c r="N108" s="11"/>
      <c r="O108" s="11"/>
      <c r="P108" s="11"/>
      <c r="Q108" s="13" t="s">
        <v>156</v>
      </c>
      <c r="R108" s="11"/>
      <c r="S108" s="11"/>
      <c r="T108" s="11"/>
      <c r="U108" s="11"/>
      <c r="V108" s="11"/>
      <c r="W108" s="11"/>
      <c r="X108" s="27">
        <f t="shared" si="36"/>
        <v>0</v>
      </c>
      <c r="Y108" s="27"/>
      <c r="Z108" s="27"/>
      <c r="AA108" s="27"/>
      <c r="AB108" s="27"/>
      <c r="AC108" s="46" t="s">
        <v>8</v>
      </c>
      <c r="AD108" s="46" t="s">
        <v>8</v>
      </c>
      <c r="AE108" s="46" t="s">
        <v>8</v>
      </c>
      <c r="AF108" s="46" t="s">
        <v>8</v>
      </c>
      <c r="AG108" s="46">
        <v>95</v>
      </c>
      <c r="AH108" s="46" t="s">
        <v>8</v>
      </c>
      <c r="AI108" s="46" t="s">
        <v>8</v>
      </c>
      <c r="AJ108" s="46">
        <v>5</v>
      </c>
      <c r="AK108" s="21">
        <f>IF(AC108="",0,$X$108*AC108)</f>
        <v>0</v>
      </c>
      <c r="AL108" s="21">
        <f t="shared" ref="AL108:AR108" si="96">IF(AD108="",0,$X$108*AD108)</f>
        <v>0</v>
      </c>
      <c r="AM108" s="21">
        <f t="shared" si="96"/>
        <v>0</v>
      </c>
      <c r="AN108" s="21">
        <f t="shared" si="96"/>
        <v>0</v>
      </c>
      <c r="AO108" s="21">
        <f t="shared" si="96"/>
        <v>0</v>
      </c>
      <c r="AP108" s="21">
        <f t="shared" si="96"/>
        <v>0</v>
      </c>
      <c r="AQ108" s="21">
        <f t="shared" si="96"/>
        <v>0</v>
      </c>
      <c r="AR108" s="21">
        <f t="shared" si="96"/>
        <v>0</v>
      </c>
      <c r="AS108" s="21"/>
    </row>
    <row r="109" spans="1:45">
      <c r="A109" s="27" t="s">
        <v>151</v>
      </c>
      <c r="B109" s="27" t="s">
        <v>94</v>
      </c>
      <c r="C109" s="27" t="s">
        <v>133</v>
      </c>
      <c r="D109" s="27"/>
      <c r="E109" s="27">
        <v>2</v>
      </c>
      <c r="F109" s="27" t="s">
        <v>128</v>
      </c>
      <c r="G109" s="33" t="s">
        <v>222</v>
      </c>
      <c r="H109" s="11"/>
      <c r="I109" s="11"/>
      <c r="J109" s="11"/>
      <c r="K109" s="11"/>
      <c r="L109" s="11"/>
      <c r="M109" s="11"/>
      <c r="N109" s="11"/>
      <c r="O109" s="11"/>
      <c r="P109" s="11"/>
      <c r="Q109" s="13" t="s">
        <v>156</v>
      </c>
      <c r="R109" s="11"/>
      <c r="S109" s="11"/>
      <c r="T109" s="11"/>
      <c r="U109" s="11"/>
      <c r="V109" s="11"/>
      <c r="W109" s="11"/>
      <c r="X109" s="27">
        <f t="shared" si="36"/>
        <v>0</v>
      </c>
      <c r="Y109" s="27"/>
      <c r="Z109" s="27"/>
      <c r="AA109" s="27"/>
      <c r="AB109" s="27"/>
      <c r="AC109" s="46" t="s">
        <v>8</v>
      </c>
      <c r="AD109" s="46" t="s">
        <v>8</v>
      </c>
      <c r="AE109" s="46" t="s">
        <v>8</v>
      </c>
      <c r="AF109" s="46" t="s">
        <v>8</v>
      </c>
      <c r="AG109" s="46">
        <v>95</v>
      </c>
      <c r="AH109" s="46" t="s">
        <v>8</v>
      </c>
      <c r="AI109" s="46" t="s">
        <v>8</v>
      </c>
      <c r="AJ109" s="46">
        <v>5</v>
      </c>
      <c r="AK109" s="21">
        <f>IF(AC109="",0,$X$109*AC109)</f>
        <v>0</v>
      </c>
      <c r="AL109" s="21">
        <f t="shared" ref="AL109:AR109" si="97">IF(AD109="",0,$X$109*AD109)</f>
        <v>0</v>
      </c>
      <c r="AM109" s="21">
        <f t="shared" si="97"/>
        <v>0</v>
      </c>
      <c r="AN109" s="21">
        <f t="shared" si="97"/>
        <v>0</v>
      </c>
      <c r="AO109" s="21">
        <f t="shared" si="97"/>
        <v>0</v>
      </c>
      <c r="AP109" s="21">
        <f t="shared" si="97"/>
        <v>0</v>
      </c>
      <c r="AQ109" s="21">
        <f t="shared" si="97"/>
        <v>0</v>
      </c>
      <c r="AR109" s="21">
        <f t="shared" si="97"/>
        <v>0</v>
      </c>
      <c r="AS109" s="21"/>
    </row>
    <row r="110" spans="1:45">
      <c r="A110" s="27" t="s">
        <v>151</v>
      </c>
      <c r="B110" s="27" t="s">
        <v>95</v>
      </c>
      <c r="C110" s="27" t="s">
        <v>132</v>
      </c>
      <c r="D110" s="27"/>
      <c r="E110" s="27">
        <v>2</v>
      </c>
      <c r="F110" s="27" t="s">
        <v>127</v>
      </c>
      <c r="G110" s="33" t="s">
        <v>214</v>
      </c>
      <c r="H110" s="11"/>
      <c r="I110" s="11"/>
      <c r="J110" s="11"/>
      <c r="K110" s="11"/>
      <c r="L110" s="11"/>
      <c r="M110" s="11"/>
      <c r="N110" s="13" t="s">
        <v>156</v>
      </c>
      <c r="O110" s="11"/>
      <c r="P110" s="11"/>
      <c r="Q110" s="11"/>
      <c r="R110" s="11"/>
      <c r="S110" s="11"/>
      <c r="T110" s="11"/>
      <c r="U110" s="11"/>
      <c r="V110" s="11"/>
      <c r="W110" s="11"/>
      <c r="X110" s="27">
        <f t="shared" si="36"/>
        <v>0</v>
      </c>
      <c r="Y110" s="27"/>
      <c r="Z110" s="27"/>
      <c r="AA110" s="27"/>
      <c r="AB110" s="27"/>
      <c r="AC110" s="46" t="s">
        <v>8</v>
      </c>
      <c r="AD110" s="46" t="s">
        <v>8</v>
      </c>
      <c r="AE110" s="46" t="s">
        <v>8</v>
      </c>
      <c r="AF110" s="46">
        <v>95</v>
      </c>
      <c r="AG110" s="46" t="s">
        <v>8</v>
      </c>
      <c r="AH110" s="46" t="s">
        <v>8</v>
      </c>
      <c r="AI110" s="46" t="s">
        <v>8</v>
      </c>
      <c r="AJ110" s="46">
        <v>5</v>
      </c>
      <c r="AK110" s="21">
        <f>IF(AC110="",0,$X$110*AC110)</f>
        <v>0</v>
      </c>
      <c r="AL110" s="21">
        <f t="shared" ref="AL110:AR110" si="98">IF(AD110="",0,$X$110*AD110)</f>
        <v>0</v>
      </c>
      <c r="AM110" s="21">
        <f t="shared" si="98"/>
        <v>0</v>
      </c>
      <c r="AN110" s="21">
        <f t="shared" si="98"/>
        <v>0</v>
      </c>
      <c r="AO110" s="21">
        <f t="shared" si="98"/>
        <v>0</v>
      </c>
      <c r="AP110" s="21">
        <f t="shared" si="98"/>
        <v>0</v>
      </c>
      <c r="AQ110" s="21">
        <f t="shared" si="98"/>
        <v>0</v>
      </c>
      <c r="AR110" s="21">
        <f t="shared" si="98"/>
        <v>0</v>
      </c>
      <c r="AS110" s="21"/>
    </row>
    <row r="111" spans="1:45">
      <c r="A111" s="27" t="s">
        <v>151</v>
      </c>
      <c r="B111" s="29" t="s">
        <v>231</v>
      </c>
      <c r="C111" s="27" t="s">
        <v>132</v>
      </c>
      <c r="D111" s="35"/>
      <c r="E111" s="27">
        <v>2</v>
      </c>
      <c r="F111" s="27" t="s">
        <v>127</v>
      </c>
      <c r="G111" s="33" t="s">
        <v>223</v>
      </c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3" t="s">
        <v>156</v>
      </c>
      <c r="S111" s="11"/>
      <c r="T111" s="11"/>
      <c r="U111" s="11"/>
      <c r="V111" s="11"/>
      <c r="W111" s="11"/>
      <c r="X111" s="27">
        <f>IF(COUNTIF(H111:W111,"○")&gt;0,E111,0)</f>
        <v>0</v>
      </c>
      <c r="Y111" s="27"/>
      <c r="Z111" s="27"/>
      <c r="AA111" s="27"/>
      <c r="AB111" s="27"/>
      <c r="AC111" s="46"/>
      <c r="AD111" s="46"/>
      <c r="AE111" s="46"/>
      <c r="AF111" s="46">
        <v>95</v>
      </c>
      <c r="AG111" s="46" t="s">
        <v>8</v>
      </c>
      <c r="AH111" s="46" t="s">
        <v>8</v>
      </c>
      <c r="AI111" s="46" t="s">
        <v>8</v>
      </c>
      <c r="AJ111" s="46">
        <v>5</v>
      </c>
      <c r="AK111" s="21">
        <f>IF(AC111="",0,$X$111*AC111)</f>
        <v>0</v>
      </c>
      <c r="AL111" s="21">
        <f t="shared" ref="AL111:AR111" si="99">IF(AD111="",0,$X$111*AD111)</f>
        <v>0</v>
      </c>
      <c r="AM111" s="21">
        <f t="shared" si="99"/>
        <v>0</v>
      </c>
      <c r="AN111" s="21">
        <f t="shared" si="99"/>
        <v>0</v>
      </c>
      <c r="AO111" s="21">
        <f t="shared" si="99"/>
        <v>0</v>
      </c>
      <c r="AP111" s="21">
        <f t="shared" si="99"/>
        <v>0</v>
      </c>
      <c r="AQ111" s="21">
        <f t="shared" si="99"/>
        <v>0</v>
      </c>
      <c r="AR111" s="21">
        <f t="shared" si="99"/>
        <v>0</v>
      </c>
      <c r="AS111" s="21"/>
    </row>
    <row r="112" spans="1:45">
      <c r="A112" s="27" t="s">
        <v>151</v>
      </c>
      <c r="B112" s="29" t="s">
        <v>232</v>
      </c>
      <c r="C112" s="27" t="s">
        <v>132</v>
      </c>
      <c r="D112" s="35"/>
      <c r="E112" s="27">
        <v>2</v>
      </c>
      <c r="F112" s="27" t="s">
        <v>127</v>
      </c>
      <c r="G112" s="33" t="s">
        <v>224</v>
      </c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3" t="s">
        <v>156</v>
      </c>
      <c r="T112" s="11"/>
      <c r="U112" s="11"/>
      <c r="V112" s="11"/>
      <c r="W112" s="11"/>
      <c r="X112" s="27">
        <f>IF(COUNTIF(H112:W112,"○")&gt;0,E112,0)</f>
        <v>0</v>
      </c>
      <c r="Y112" s="27"/>
      <c r="Z112" s="27"/>
      <c r="AA112" s="27"/>
      <c r="AB112" s="27"/>
      <c r="AC112" s="46"/>
      <c r="AD112" s="46"/>
      <c r="AE112" s="46"/>
      <c r="AF112" s="46">
        <v>95</v>
      </c>
      <c r="AG112" s="46" t="s">
        <v>8</v>
      </c>
      <c r="AH112" s="46" t="s">
        <v>8</v>
      </c>
      <c r="AI112" s="46" t="s">
        <v>8</v>
      </c>
      <c r="AJ112" s="46">
        <v>5</v>
      </c>
      <c r="AK112" s="21">
        <f>IF(AC112="",0,$X$112*AC112)</f>
        <v>0</v>
      </c>
      <c r="AL112" s="21">
        <f t="shared" ref="AL112:AQ112" si="100">IF(AD112="",0,$X$112*AD112)</f>
        <v>0</v>
      </c>
      <c r="AM112" s="21">
        <f t="shared" si="100"/>
        <v>0</v>
      </c>
      <c r="AN112" s="21">
        <f t="shared" si="100"/>
        <v>0</v>
      </c>
      <c r="AO112" s="21">
        <f t="shared" si="100"/>
        <v>0</v>
      </c>
      <c r="AP112" s="21">
        <f t="shared" si="100"/>
        <v>0</v>
      </c>
      <c r="AQ112" s="21">
        <f t="shared" si="100"/>
        <v>0</v>
      </c>
      <c r="AR112" s="21">
        <f>IF(AJ112="",0,$X$112*AJ112)</f>
        <v>0</v>
      </c>
      <c r="AS112" s="21"/>
    </row>
    <row r="113" spans="1:45">
      <c r="A113" s="27" t="s">
        <v>151</v>
      </c>
      <c r="B113" s="27" t="s">
        <v>96</v>
      </c>
      <c r="C113" s="27" t="s">
        <v>133</v>
      </c>
      <c r="D113" s="27"/>
      <c r="E113" s="27">
        <v>2</v>
      </c>
      <c r="F113" s="27" t="s">
        <v>128</v>
      </c>
      <c r="G113" s="33" t="s">
        <v>224</v>
      </c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3" t="s">
        <v>156</v>
      </c>
      <c r="T113" s="11"/>
      <c r="U113" s="11"/>
      <c r="V113" s="11"/>
      <c r="W113" s="11"/>
      <c r="X113" s="27">
        <f t="shared" si="36"/>
        <v>0</v>
      </c>
      <c r="Y113" s="27"/>
      <c r="Z113" s="27"/>
      <c r="AA113" s="27"/>
      <c r="AB113" s="27"/>
      <c r="AC113" s="46" t="s">
        <v>8</v>
      </c>
      <c r="AD113" s="46" t="s">
        <v>8</v>
      </c>
      <c r="AE113" s="46" t="s">
        <v>8</v>
      </c>
      <c r="AF113" s="46" t="s">
        <v>8</v>
      </c>
      <c r="AG113" s="46">
        <v>95</v>
      </c>
      <c r="AH113" s="46" t="s">
        <v>8</v>
      </c>
      <c r="AI113" s="46" t="s">
        <v>8</v>
      </c>
      <c r="AJ113" s="46">
        <v>5</v>
      </c>
      <c r="AK113" s="21">
        <f>IF(AC113="",0,$X$113*AC113)</f>
        <v>0</v>
      </c>
      <c r="AL113" s="21">
        <f t="shared" ref="AL113:AR113" si="101">IF(AD113="",0,$X$113*AD113)</f>
        <v>0</v>
      </c>
      <c r="AM113" s="21">
        <f t="shared" si="101"/>
        <v>0</v>
      </c>
      <c r="AN113" s="21">
        <f t="shared" si="101"/>
        <v>0</v>
      </c>
      <c r="AO113" s="21">
        <f t="shared" si="101"/>
        <v>0</v>
      </c>
      <c r="AP113" s="21">
        <f t="shared" si="101"/>
        <v>0</v>
      </c>
      <c r="AQ113" s="21">
        <f t="shared" si="101"/>
        <v>0</v>
      </c>
      <c r="AR113" s="21">
        <f t="shared" si="101"/>
        <v>0</v>
      </c>
      <c r="AS113" s="21"/>
    </row>
    <row r="114" spans="1:45">
      <c r="A114" s="27" t="s">
        <v>151</v>
      </c>
      <c r="B114" s="27" t="s">
        <v>97</v>
      </c>
      <c r="C114" s="27" t="s">
        <v>133</v>
      </c>
      <c r="D114" s="27"/>
      <c r="E114" s="27">
        <v>2</v>
      </c>
      <c r="F114" s="27" t="s">
        <v>128</v>
      </c>
      <c r="G114" s="33" t="s">
        <v>226</v>
      </c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3" t="s">
        <v>156</v>
      </c>
      <c r="S114" s="11"/>
      <c r="T114" s="11"/>
      <c r="U114" s="11"/>
      <c r="V114" s="11"/>
      <c r="W114" s="11"/>
      <c r="X114" s="27">
        <f t="shared" si="36"/>
        <v>0</v>
      </c>
      <c r="Y114" s="27"/>
      <c r="Z114" s="27"/>
      <c r="AA114" s="27"/>
      <c r="AB114" s="27"/>
      <c r="AC114" s="46" t="s">
        <v>8</v>
      </c>
      <c r="AD114" s="46" t="s">
        <v>8</v>
      </c>
      <c r="AE114" s="46">
        <v>35</v>
      </c>
      <c r="AF114" s="46" t="s">
        <v>8</v>
      </c>
      <c r="AG114" s="46">
        <v>35</v>
      </c>
      <c r="AH114" s="46">
        <v>10</v>
      </c>
      <c r="AI114" s="46">
        <v>15</v>
      </c>
      <c r="AJ114" s="46">
        <v>5</v>
      </c>
      <c r="AK114" s="21">
        <f>IF(AC114="",0,$X$114*AC114)</f>
        <v>0</v>
      </c>
      <c r="AL114" s="21">
        <f t="shared" ref="AL114:AR114" si="102">IF(AD114="",0,$X$114*AD114)</f>
        <v>0</v>
      </c>
      <c r="AM114" s="21">
        <f t="shared" si="102"/>
        <v>0</v>
      </c>
      <c r="AN114" s="21">
        <f t="shared" si="102"/>
        <v>0</v>
      </c>
      <c r="AO114" s="21">
        <f t="shared" si="102"/>
        <v>0</v>
      </c>
      <c r="AP114" s="21">
        <f t="shared" si="102"/>
        <v>0</v>
      </c>
      <c r="AQ114" s="21">
        <f t="shared" si="102"/>
        <v>0</v>
      </c>
      <c r="AR114" s="21">
        <f t="shared" si="102"/>
        <v>0</v>
      </c>
      <c r="AS114" s="21"/>
    </row>
    <row r="115" spans="1:45">
      <c r="A115" s="27" t="s">
        <v>142</v>
      </c>
      <c r="B115" s="27" t="s">
        <v>168</v>
      </c>
      <c r="C115" s="27"/>
      <c r="D115" s="27"/>
      <c r="E115" s="27">
        <v>1</v>
      </c>
      <c r="F115" s="27" t="s">
        <v>113</v>
      </c>
      <c r="G115" s="33" t="s">
        <v>139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25">
        <f t="shared" ref="X115:X118" si="103">SUM(H115:W115)</f>
        <v>0</v>
      </c>
      <c r="Y115" s="27"/>
      <c r="Z115" s="27"/>
      <c r="AA115" s="27"/>
      <c r="AB115" s="27"/>
      <c r="AC115" s="46">
        <v>40</v>
      </c>
      <c r="AD115" s="46">
        <v>30</v>
      </c>
      <c r="AE115" s="46">
        <v>5</v>
      </c>
      <c r="AF115" s="46">
        <v>5</v>
      </c>
      <c r="AG115" s="46">
        <v>5</v>
      </c>
      <c r="AH115" s="46">
        <v>5</v>
      </c>
      <c r="AI115" s="46">
        <v>10</v>
      </c>
      <c r="AJ115" s="46" t="s">
        <v>8</v>
      </c>
      <c r="AK115" s="21">
        <f>IF(AC115="",0,$X$115*AC115)</f>
        <v>0</v>
      </c>
      <c r="AL115" s="21">
        <f t="shared" ref="AL115:AR115" si="104">IF(AD115="",0,$X$115*AD115)</f>
        <v>0</v>
      </c>
      <c r="AM115" s="21">
        <f t="shared" si="104"/>
        <v>0</v>
      </c>
      <c r="AN115" s="21">
        <f t="shared" si="104"/>
        <v>0</v>
      </c>
      <c r="AO115" s="21">
        <f t="shared" si="104"/>
        <v>0</v>
      </c>
      <c r="AP115" s="21">
        <f t="shared" si="104"/>
        <v>0</v>
      </c>
      <c r="AQ115" s="21">
        <f t="shared" si="104"/>
        <v>0</v>
      </c>
      <c r="AR115" s="21">
        <f t="shared" si="104"/>
        <v>0</v>
      </c>
      <c r="AS115" s="21"/>
    </row>
    <row r="116" spans="1:45">
      <c r="A116" s="27" t="s">
        <v>142</v>
      </c>
      <c r="B116" s="27" t="s">
        <v>169</v>
      </c>
      <c r="C116" s="27"/>
      <c r="D116" s="27"/>
      <c r="E116" s="27">
        <v>2</v>
      </c>
      <c r="F116" s="27" t="s">
        <v>113</v>
      </c>
      <c r="G116" s="33" t="s">
        <v>139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25">
        <f t="shared" si="103"/>
        <v>0</v>
      </c>
      <c r="Y116" s="27"/>
      <c r="Z116" s="27"/>
      <c r="AA116" s="27"/>
      <c r="AB116" s="27"/>
      <c r="AC116" s="46">
        <v>20</v>
      </c>
      <c r="AD116" s="46">
        <v>20</v>
      </c>
      <c r="AE116" s="46">
        <v>5</v>
      </c>
      <c r="AF116" s="46">
        <v>5</v>
      </c>
      <c r="AG116" s="46">
        <v>5</v>
      </c>
      <c r="AH116" s="46">
        <v>30</v>
      </c>
      <c r="AI116" s="46">
        <v>10</v>
      </c>
      <c r="AJ116" s="46">
        <v>5</v>
      </c>
      <c r="AK116" s="21">
        <f>IF(AC116="",0,$X$116*AC116)</f>
        <v>0</v>
      </c>
      <c r="AL116" s="21">
        <f t="shared" ref="AL116:AR116" si="105">IF(AD116="",0,$X$116*AD116)</f>
        <v>0</v>
      </c>
      <c r="AM116" s="21">
        <f t="shared" si="105"/>
        <v>0</v>
      </c>
      <c r="AN116" s="21">
        <f t="shared" si="105"/>
        <v>0</v>
      </c>
      <c r="AO116" s="21">
        <f t="shared" si="105"/>
        <v>0</v>
      </c>
      <c r="AP116" s="21">
        <f t="shared" si="105"/>
        <v>0</v>
      </c>
      <c r="AQ116" s="21">
        <f t="shared" si="105"/>
        <v>0</v>
      </c>
      <c r="AR116" s="21">
        <f t="shared" si="105"/>
        <v>0</v>
      </c>
      <c r="AS116" s="21"/>
    </row>
    <row r="117" spans="1:45">
      <c r="A117" s="27" t="s">
        <v>142</v>
      </c>
      <c r="B117" s="27" t="s">
        <v>170</v>
      </c>
      <c r="C117" s="27"/>
      <c r="D117" s="27"/>
      <c r="E117" s="27">
        <v>1</v>
      </c>
      <c r="F117" s="27" t="s">
        <v>114</v>
      </c>
      <c r="G117" s="33" t="s">
        <v>139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25">
        <f t="shared" si="103"/>
        <v>0</v>
      </c>
      <c r="Y117" s="27"/>
      <c r="Z117" s="27"/>
      <c r="AA117" s="27"/>
      <c r="AB117" s="27"/>
      <c r="AC117" s="46" t="s">
        <v>8</v>
      </c>
      <c r="AD117" s="46">
        <v>20</v>
      </c>
      <c r="AE117" s="46">
        <v>20</v>
      </c>
      <c r="AF117" s="46">
        <v>25</v>
      </c>
      <c r="AG117" s="46">
        <v>25</v>
      </c>
      <c r="AH117" s="46">
        <v>10</v>
      </c>
      <c r="AI117" s="46" t="s">
        <v>8</v>
      </c>
      <c r="AJ117" s="46" t="s">
        <v>8</v>
      </c>
      <c r="AK117" s="21">
        <f>IF(AC117="",0,$X$117*AC117)</f>
        <v>0</v>
      </c>
      <c r="AL117" s="21">
        <f t="shared" ref="AL117:AR117" si="106">IF(AD117="",0,$X$117*AD117)</f>
        <v>0</v>
      </c>
      <c r="AM117" s="21">
        <f t="shared" si="106"/>
        <v>0</v>
      </c>
      <c r="AN117" s="21">
        <f t="shared" si="106"/>
        <v>0</v>
      </c>
      <c r="AO117" s="21">
        <f t="shared" si="106"/>
        <v>0</v>
      </c>
      <c r="AP117" s="21">
        <f t="shared" si="106"/>
        <v>0</v>
      </c>
      <c r="AQ117" s="21">
        <f t="shared" si="106"/>
        <v>0</v>
      </c>
      <c r="AR117" s="21">
        <f t="shared" si="106"/>
        <v>0</v>
      </c>
      <c r="AS117" s="21"/>
    </row>
    <row r="118" spans="1:45">
      <c r="A118" s="27" t="s">
        <v>142</v>
      </c>
      <c r="B118" s="27" t="s">
        <v>98</v>
      </c>
      <c r="C118" s="27"/>
      <c r="D118" s="27"/>
      <c r="E118" s="27">
        <v>4</v>
      </c>
      <c r="F118" s="27" t="s">
        <v>111</v>
      </c>
      <c r="G118" s="33" t="s">
        <v>139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25">
        <f t="shared" si="103"/>
        <v>0</v>
      </c>
      <c r="Y118" s="27"/>
      <c r="Z118" s="27"/>
      <c r="AA118" s="27"/>
      <c r="AB118" s="27"/>
      <c r="AC118" s="46">
        <v>10</v>
      </c>
      <c r="AD118" s="46" t="s">
        <v>8</v>
      </c>
      <c r="AE118" s="46" t="s">
        <v>8</v>
      </c>
      <c r="AF118" s="46" t="s">
        <v>8</v>
      </c>
      <c r="AG118" s="46" t="s">
        <v>8</v>
      </c>
      <c r="AH118" s="46">
        <v>90</v>
      </c>
      <c r="AI118" s="46" t="s">
        <v>8</v>
      </c>
      <c r="AJ118" s="46" t="s">
        <v>8</v>
      </c>
      <c r="AK118" s="21">
        <f>IF(AC118="",0,$X$118*AC118)</f>
        <v>0</v>
      </c>
      <c r="AL118" s="21">
        <f t="shared" ref="AL118:AR118" si="107">IF(AD118="",0,$X$118*AD118)</f>
        <v>0</v>
      </c>
      <c r="AM118" s="21">
        <f t="shared" si="107"/>
        <v>0</v>
      </c>
      <c r="AN118" s="21">
        <f t="shared" si="107"/>
        <v>0</v>
      </c>
      <c r="AO118" s="21">
        <f t="shared" si="107"/>
        <v>0</v>
      </c>
      <c r="AP118" s="21">
        <f t="shared" si="107"/>
        <v>0</v>
      </c>
      <c r="AQ118" s="21">
        <f t="shared" si="107"/>
        <v>0</v>
      </c>
      <c r="AR118" s="21">
        <f t="shared" si="107"/>
        <v>0</v>
      </c>
      <c r="AS118" s="21"/>
    </row>
    <row r="119" spans="1:45">
      <c r="A119" s="27" t="s">
        <v>142</v>
      </c>
      <c r="B119" s="27" t="s">
        <v>99</v>
      </c>
      <c r="C119" s="27"/>
      <c r="D119" s="27"/>
      <c r="E119" s="27"/>
      <c r="F119" s="27" t="s">
        <v>111</v>
      </c>
      <c r="G119" s="33" t="s">
        <v>139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25">
        <f>SUM(H119:W119)</f>
        <v>0</v>
      </c>
      <c r="Y119" s="27"/>
      <c r="Z119" s="27"/>
      <c r="AA119" s="27"/>
      <c r="AB119" s="27"/>
      <c r="AC119" s="46">
        <v>20</v>
      </c>
      <c r="AD119" s="46">
        <v>30</v>
      </c>
      <c r="AE119" s="46" t="s">
        <v>8</v>
      </c>
      <c r="AF119" s="46" t="s">
        <v>8</v>
      </c>
      <c r="AG119" s="46" t="s">
        <v>8</v>
      </c>
      <c r="AH119" s="46">
        <v>50</v>
      </c>
      <c r="AI119" s="46" t="s">
        <v>8</v>
      </c>
      <c r="AJ119" s="46" t="s">
        <v>8</v>
      </c>
      <c r="AK119" s="21">
        <f>IF(AC119="",0,$X$119*AC119)</f>
        <v>0</v>
      </c>
      <c r="AL119" s="21">
        <f t="shared" ref="AL119:AR119" si="108">IF(AD119="",0,$X$119*AD119)</f>
        <v>0</v>
      </c>
      <c r="AM119" s="21">
        <f t="shared" si="108"/>
        <v>0</v>
      </c>
      <c r="AN119" s="21">
        <f t="shared" si="108"/>
        <v>0</v>
      </c>
      <c r="AO119" s="21">
        <f t="shared" si="108"/>
        <v>0</v>
      </c>
      <c r="AP119" s="21">
        <f t="shared" si="108"/>
        <v>0</v>
      </c>
      <c r="AQ119" s="21">
        <f t="shared" si="108"/>
        <v>0</v>
      </c>
      <c r="AR119" s="21">
        <f t="shared" si="108"/>
        <v>0</v>
      </c>
      <c r="AS119" s="21"/>
    </row>
    <row r="120" spans="1:45">
      <c r="A120" s="17" t="s">
        <v>100</v>
      </c>
      <c r="B120" s="17" t="s">
        <v>8</v>
      </c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52">
        <f>SUM(X30:X119)</f>
        <v>0</v>
      </c>
      <c r="Y120" s="52"/>
      <c r="Z120" s="52"/>
      <c r="AA120" s="52"/>
      <c r="AB120" s="52"/>
      <c r="AC120" s="52">
        <f t="shared" ref="AC120:AR120" si="109">SUM(AC17:AC119)</f>
        <v>780</v>
      </c>
      <c r="AD120" s="52">
        <f t="shared" si="109"/>
        <v>550</v>
      </c>
      <c r="AE120" s="52">
        <f t="shared" si="109"/>
        <v>2575</v>
      </c>
      <c r="AF120" s="52">
        <f t="shared" si="109"/>
        <v>2230</v>
      </c>
      <c r="AG120" s="52">
        <f t="shared" si="109"/>
        <v>1735</v>
      </c>
      <c r="AH120" s="52">
        <f t="shared" si="109"/>
        <v>1515</v>
      </c>
      <c r="AI120" s="52">
        <f t="shared" si="109"/>
        <v>525</v>
      </c>
      <c r="AJ120" s="52">
        <f t="shared" si="109"/>
        <v>390</v>
      </c>
      <c r="AK120" s="52">
        <f t="shared" si="109"/>
        <v>0</v>
      </c>
      <c r="AL120" s="52">
        <f t="shared" si="109"/>
        <v>0</v>
      </c>
      <c r="AM120" s="52">
        <f t="shared" si="109"/>
        <v>0</v>
      </c>
      <c r="AN120" s="52">
        <f t="shared" si="109"/>
        <v>0</v>
      </c>
      <c r="AO120" s="52">
        <f t="shared" si="109"/>
        <v>0</v>
      </c>
      <c r="AP120" s="52">
        <f t="shared" si="109"/>
        <v>0</v>
      </c>
      <c r="AQ120" s="52">
        <f t="shared" si="109"/>
        <v>0</v>
      </c>
      <c r="AR120" s="52">
        <f t="shared" si="109"/>
        <v>0</v>
      </c>
      <c r="AS120" s="21"/>
    </row>
    <row r="121" spans="1:45" ht="19" thickBot="1"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2" t="s">
        <v>189</v>
      </c>
      <c r="AL121" s="22" t="s">
        <v>188</v>
      </c>
      <c r="AM121" s="22" t="s">
        <v>190</v>
      </c>
      <c r="AN121" s="22" t="s">
        <v>186</v>
      </c>
      <c r="AO121" s="22" t="s">
        <v>187</v>
      </c>
      <c r="AP121" s="22" t="s">
        <v>183</v>
      </c>
      <c r="AQ121" s="22" t="s">
        <v>184</v>
      </c>
      <c r="AR121" s="22" t="s">
        <v>185</v>
      </c>
      <c r="AS121" s="21"/>
    </row>
    <row r="122" spans="1:45"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>
        <f t="shared" ref="AK122:AR122" si="110">AK120/AK126</f>
        <v>0</v>
      </c>
      <c r="AL122" s="21">
        <f t="shared" si="110"/>
        <v>0</v>
      </c>
      <c r="AM122" s="21">
        <f t="shared" si="110"/>
        <v>0</v>
      </c>
      <c r="AN122" s="21">
        <f t="shared" si="110"/>
        <v>0</v>
      </c>
      <c r="AO122" s="21">
        <f t="shared" si="110"/>
        <v>0</v>
      </c>
      <c r="AP122" s="21">
        <f t="shared" si="110"/>
        <v>0</v>
      </c>
      <c r="AQ122" s="21">
        <f t="shared" si="110"/>
        <v>0</v>
      </c>
      <c r="AR122" s="21">
        <f t="shared" si="110"/>
        <v>0</v>
      </c>
      <c r="AS122" s="21"/>
    </row>
    <row r="123" spans="1:45"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>
        <v>1</v>
      </c>
      <c r="AL123" s="21">
        <v>1</v>
      </c>
      <c r="AM123" s="21">
        <v>1</v>
      </c>
      <c r="AN123" s="21">
        <v>1</v>
      </c>
      <c r="AO123" s="21">
        <v>1</v>
      </c>
      <c r="AP123" s="21">
        <v>1</v>
      </c>
      <c r="AQ123" s="21">
        <v>1</v>
      </c>
      <c r="AR123" s="21">
        <v>1</v>
      </c>
      <c r="AS123" s="21"/>
    </row>
    <row r="124" spans="1:45"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53" t="s">
        <v>181</v>
      </c>
      <c r="AK124" s="53">
        <v>800</v>
      </c>
      <c r="AL124" s="53">
        <v>500</v>
      </c>
      <c r="AM124" s="53">
        <v>3000</v>
      </c>
      <c r="AN124" s="53">
        <v>2500</v>
      </c>
      <c r="AO124" s="53">
        <v>400</v>
      </c>
      <c r="AP124" s="53">
        <v>1000</v>
      </c>
      <c r="AQ124" s="53">
        <v>400</v>
      </c>
      <c r="AR124" s="53">
        <v>400</v>
      </c>
      <c r="AS124" s="21"/>
    </row>
    <row r="125" spans="1:45"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53" t="s">
        <v>179</v>
      </c>
      <c r="AK125" s="53"/>
      <c r="AL125" s="53"/>
      <c r="AM125" s="53"/>
      <c r="AN125" s="53">
        <v>900</v>
      </c>
      <c r="AO125" s="53">
        <v>2000</v>
      </c>
      <c r="AP125" s="53"/>
      <c r="AQ125" s="53"/>
      <c r="AR125" s="53"/>
      <c r="AS125" s="21"/>
    </row>
    <row r="126" spans="1:45"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53" t="s">
        <v>182</v>
      </c>
      <c r="AK126" s="53">
        <v>800</v>
      </c>
      <c r="AL126" s="53">
        <v>500</v>
      </c>
      <c r="AM126" s="53">
        <v>3000</v>
      </c>
      <c r="AN126" s="53">
        <f>IF(B3="応用化学",2500,900)</f>
        <v>900</v>
      </c>
      <c r="AO126" s="53">
        <f>IF(B3="応用化学",400,2000)</f>
        <v>2000</v>
      </c>
      <c r="AP126" s="53">
        <v>1000</v>
      </c>
      <c r="AQ126" s="53">
        <v>400</v>
      </c>
      <c r="AR126" s="53">
        <v>400</v>
      </c>
      <c r="AS126" s="21"/>
    </row>
  </sheetData>
  <sheetProtection algorithmName="SHA-512" hashValue="bcLLFYZGQxjS381VrILkYFxUOlgH4t5MizIGJEEghZgmghpexnyl4ixxbX53THirFbHx1rJ0/UoC4rfza31jIQ==" saltValue="Hk363wWLBWFu+d+Y9UDSUQ==" spinCount="100000" sheet="1" objects="1" scenarios="1" selectLockedCells="1" autoFilter="0"/>
  <autoFilter ref="A16:G120" xr:uid="{00000000-0001-0000-0100-000000000000}"/>
  <mergeCells count="40">
    <mergeCell ref="A14:A16"/>
    <mergeCell ref="AH12:AI12"/>
    <mergeCell ref="AF12:AG12"/>
    <mergeCell ref="AC12:AE12"/>
    <mergeCell ref="X15:X16"/>
    <mergeCell ref="F14:F16"/>
    <mergeCell ref="E14:E16"/>
    <mergeCell ref="D14:D16"/>
    <mergeCell ref="C14:C16"/>
    <mergeCell ref="B14:B16"/>
    <mergeCell ref="AD14:AD16"/>
    <mergeCell ref="AE14:AE16"/>
    <mergeCell ref="AF14:AF16"/>
    <mergeCell ref="AG14:AG16"/>
    <mergeCell ref="AH14:AH16"/>
    <mergeCell ref="AI14:AI16"/>
    <mergeCell ref="G14:G16"/>
    <mergeCell ref="L37:M37"/>
    <mergeCell ref="N38:O38"/>
    <mergeCell ref="P39:Q39"/>
    <mergeCell ref="R40:S40"/>
    <mergeCell ref="H15:K15"/>
    <mergeCell ref="L15:O15"/>
    <mergeCell ref="P15:S15"/>
    <mergeCell ref="J36:K36"/>
    <mergeCell ref="AJ14:AJ16"/>
    <mergeCell ref="V63:W63"/>
    <mergeCell ref="Q98:R98"/>
    <mergeCell ref="H14:W14"/>
    <mergeCell ref="AK12:AR13"/>
    <mergeCell ref="T62:U62"/>
    <mergeCell ref="T15:W15"/>
    <mergeCell ref="AC14:AC16"/>
    <mergeCell ref="B9:F9"/>
    <mergeCell ref="B10:F10"/>
    <mergeCell ref="B4:F4"/>
    <mergeCell ref="B5:F5"/>
    <mergeCell ref="B6:F6"/>
    <mergeCell ref="B7:F7"/>
    <mergeCell ref="B8:F8"/>
  </mergeCells>
  <phoneticPr fontId="2"/>
  <dataValidations count="5">
    <dataValidation type="list" allowBlank="1" showInputMessage="1" showErrorMessage="1" sqref="H25 H30 I31 K32 J33:J34 U35 J36:K36 L37:M37 N38:O38 P39:Q39 R40:S40 H49 K50 J51:J52 L53 M54 O55 N56 P57 T58 U59 V60 W61 L64:L65 M66:M67 L68 N69 M70 N71 O72:O73 P74:P75 Q76 R77 N78 O79:O80 P81 Q82:Q83 P84:P85 R86:R88 S89:S91 N92:N93 O94:O95 P96:P97 R99 N101 O102 P103:P104 S100 S105 N106 Q107:Q109 N110:N112 R114 T62:U62 V63:W63 Q98:R98 S112:S113 R111 H22" xr:uid="{BA529239-96E4-344E-BDB2-EE777769DB3A}">
      <formula1>"–,○"</formula1>
    </dataValidation>
    <dataValidation type="list" allowBlank="1" showInputMessage="1" showErrorMessage="1" sqref="G4 G6 G8" xr:uid="{B374DCBD-9738-EF43-BEEF-0D53073E7C0F}">
      <formula1>"–,提出"</formula1>
    </dataValidation>
    <dataValidation type="list" allowBlank="1" showInputMessage="1" showErrorMessage="1" sqref="G5 G7" xr:uid="{0CDDBA06-5F04-D741-975C-8A27E5E1E930}">
      <formula1>"–,参加"</formula1>
    </dataValidation>
    <dataValidation type="list" allowBlank="1" showInputMessage="1" showErrorMessage="1" sqref="G9:G10" xr:uid="{2FA913E7-0A3B-D345-8EB5-D2A3978ED845}">
      <formula1>"–,実施（確認済）"</formula1>
    </dataValidation>
    <dataValidation type="list" allowBlank="1" showInputMessage="1" showErrorMessage="1" sqref="B3" xr:uid="{4D11E473-22FB-3849-8DEE-62A0CC14C379}">
      <formula1>"応用化学,化学工学"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達成度確認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山際和明</cp:lastModifiedBy>
  <cp:lastPrinted>2021-06-25T04:55:14Z</cp:lastPrinted>
  <dcterms:created xsi:type="dcterms:W3CDTF">2024-03-18T00:57:13Z</dcterms:created>
  <dcterms:modified xsi:type="dcterms:W3CDTF">2024-04-01T21:09:09Z</dcterms:modified>
</cp:coreProperties>
</file>